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06" windowWidth="19215" windowHeight="6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<sst xmlns="http://schemas.openxmlformats.org/spreadsheetml/2006/main" count="366" uniqueCount="315">
  <si>
    <t>№</t>
  </si>
  <si>
    <t>Наименование ПС</t>
  </si>
  <si>
    <t xml:space="preserve">Наименование присоединения 
( диспетчерское наименование) 
</t>
  </si>
  <si>
    <t xml:space="preserve">Класс напряжения,кВ </t>
  </si>
  <si>
    <t>Установленная мощность тр-р, Sном.; МВА</t>
  </si>
  <si>
    <t>Загрузка трансформатора по замерам %</t>
  </si>
  <si>
    <t>Фактический резерв мощности, МВА</t>
  </si>
  <si>
    <t>Текущий резерв мощности с учетом присоединенных потребителей, заключенных договоров ТП и поданных заявок на ТП, без учета возможности разгрузки подстанции по сети 0,38кВ,МВт</t>
  </si>
  <si>
    <t>Подано заявок, МВА</t>
  </si>
  <si>
    <t>Заключено договоров , МВА</t>
  </si>
  <si>
    <t>ф.525-101</t>
  </si>
  <si>
    <t>ТП-17</t>
  </si>
  <si>
    <t>ТП-246</t>
  </si>
  <si>
    <t>ТП-46</t>
  </si>
  <si>
    <t>ТП-267</t>
  </si>
  <si>
    <t>ТП-16</t>
  </si>
  <si>
    <t>ТП-87</t>
  </si>
  <si>
    <t>ТП-220</t>
  </si>
  <si>
    <t>ТП-183</t>
  </si>
  <si>
    <t>ф.525-103</t>
  </si>
  <si>
    <t>ТП-108</t>
  </si>
  <si>
    <t>ТП-249</t>
  </si>
  <si>
    <t>ТП-18</t>
  </si>
  <si>
    <t>ТП-104</t>
  </si>
  <si>
    <t>ТП-23</t>
  </si>
  <si>
    <t>ТП-147</t>
  </si>
  <si>
    <t>ТП-69</t>
  </si>
  <si>
    <t>ТП-151</t>
  </si>
  <si>
    <t>ТП-31</t>
  </si>
  <si>
    <t>ТП-172</t>
  </si>
  <si>
    <t>ТП-58</t>
  </si>
  <si>
    <t>ТП-21</t>
  </si>
  <si>
    <t>ф.525-107</t>
  </si>
  <si>
    <t>ТП-123</t>
  </si>
  <si>
    <t>ТП-80</t>
  </si>
  <si>
    <t>ТП-4</t>
  </si>
  <si>
    <t>ТП-54</t>
  </si>
  <si>
    <t>ТП-84</t>
  </si>
  <si>
    <t>ТП-44</t>
  </si>
  <si>
    <t>ТП-250</t>
  </si>
  <si>
    <t>ф.525-108</t>
  </si>
  <si>
    <t>ТП-41</t>
  </si>
  <si>
    <t>ТП-15</t>
  </si>
  <si>
    <t>ТП-12</t>
  </si>
  <si>
    <t>ТП-30</t>
  </si>
  <si>
    <t>ТП-185</t>
  </si>
  <si>
    <t>ф.525-111</t>
  </si>
  <si>
    <t>ТП-251</t>
  </si>
  <si>
    <t>ТП-105</t>
  </si>
  <si>
    <t>ТП-135</t>
  </si>
  <si>
    <t>ТП-139</t>
  </si>
  <si>
    <t>ф.525-113</t>
  </si>
  <si>
    <t>ТП-177</t>
  </si>
  <si>
    <t>ТП-175</t>
  </si>
  <si>
    <t>ТП-26</t>
  </si>
  <si>
    <t>ТП-27</t>
  </si>
  <si>
    <t>ТП-1</t>
  </si>
  <si>
    <t>ТП-25</t>
  </si>
  <si>
    <t>ТП-55</t>
  </si>
  <si>
    <t>ф.525-112</t>
  </si>
  <si>
    <t>РП-3</t>
  </si>
  <si>
    <t>ТП-60</t>
  </si>
  <si>
    <t>ТП-76</t>
  </si>
  <si>
    <t>ТП-157</t>
  </si>
  <si>
    <t>ТП-278</t>
  </si>
  <si>
    <t>ф.525-115</t>
  </si>
  <si>
    <t>ф.525-116</t>
  </si>
  <si>
    <t>ф.525-216</t>
  </si>
  <si>
    <t>ТП-160</t>
  </si>
  <si>
    <t>ТП-70</t>
  </si>
  <si>
    <t>ТП-71</t>
  </si>
  <si>
    <t>ТП-72</t>
  </si>
  <si>
    <t>ТП-73</t>
  </si>
  <si>
    <t>ф.525-209</t>
  </si>
  <si>
    <t>ТП-138</t>
  </si>
  <si>
    <t>ТП-270</t>
  </si>
  <si>
    <t>ТП-64</t>
  </si>
  <si>
    <t>ТП-62</t>
  </si>
  <si>
    <t>ТП-45</t>
  </si>
  <si>
    <t>ф.525-203</t>
  </si>
  <si>
    <t>ТП-150</t>
  </si>
  <si>
    <t>ТП-20</t>
  </si>
  <si>
    <t>ТП-252</t>
  </si>
  <si>
    <t>ТП-276</t>
  </si>
  <si>
    <t>ТП-19</t>
  </si>
  <si>
    <t>ТП-137</t>
  </si>
  <si>
    <t>ТП-170</t>
  </si>
  <si>
    <t>ТП-171</t>
  </si>
  <si>
    <t>ТП-78</t>
  </si>
  <si>
    <t>ТП-133</t>
  </si>
  <si>
    <t>ТП-65</t>
  </si>
  <si>
    <t>ф.525-204</t>
  </si>
  <si>
    <t>ТП-98</t>
  </si>
  <si>
    <t>ТП-99</t>
  </si>
  <si>
    <t>ТП-256</t>
  </si>
  <si>
    <t>ТП-11</t>
  </si>
  <si>
    <t>ТП-141</t>
  </si>
  <si>
    <t>ТП-49</t>
  </si>
  <si>
    <t>ТП-281</t>
  </si>
  <si>
    <t>РП-13</t>
  </si>
  <si>
    <t>ТП-261</t>
  </si>
  <si>
    <t>ф.525-201</t>
  </si>
  <si>
    <t>ТП-79</t>
  </si>
  <si>
    <t>ТП-115</t>
  </si>
  <si>
    <t>ТП-42</t>
  </si>
  <si>
    <t>ТП-149</t>
  </si>
  <si>
    <t>ТП-176</t>
  </si>
  <si>
    <t>ф.525-205</t>
  </si>
  <si>
    <t>ТП-97</t>
  </si>
  <si>
    <t>ТП-122</t>
  </si>
  <si>
    <t>ТП-119</t>
  </si>
  <si>
    <t>ТП-118</t>
  </si>
  <si>
    <t>ТП-120</t>
  </si>
  <si>
    <t>ТП-125</t>
  </si>
  <si>
    <t>ТП-152</t>
  </si>
  <si>
    <t>ТП-153</t>
  </si>
  <si>
    <t>ф.525-211</t>
  </si>
  <si>
    <t>ТП-164</t>
  </si>
  <si>
    <t>ТП-75</t>
  </si>
  <si>
    <t>ТП-121</t>
  </si>
  <si>
    <t>ТП-32</t>
  </si>
  <si>
    <t>ТП-259</t>
  </si>
  <si>
    <t>ТП-3</t>
  </si>
  <si>
    <t>ТП-2</t>
  </si>
  <si>
    <t>ТП-280</t>
  </si>
  <si>
    <t>ТП-81</t>
  </si>
  <si>
    <t>ТП-40</t>
  </si>
  <si>
    <t>ТП-34</t>
  </si>
  <si>
    <t>ТП-95</t>
  </si>
  <si>
    <t>ТП-63</t>
  </si>
  <si>
    <t>ТП-96</t>
  </si>
  <si>
    <t>ТП-163</t>
  </si>
  <si>
    <t>ТП-227</t>
  </si>
  <si>
    <t>ф.525-312</t>
  </si>
  <si>
    <t>ф.525-313</t>
  </si>
  <si>
    <t>ТП-243</t>
  </si>
  <si>
    <t>ТП-700</t>
  </si>
  <si>
    <t>ТП-701</t>
  </si>
  <si>
    <t>ф.525-403</t>
  </si>
  <si>
    <t>ТП-129</t>
  </si>
  <si>
    <t>ТП-101</t>
  </si>
  <si>
    <t>ТП-144</t>
  </si>
  <si>
    <t>ТП-279</t>
  </si>
  <si>
    <t>ТП-89</t>
  </si>
  <si>
    <t>ТП-106</t>
  </si>
  <si>
    <t>ТП-142</t>
  </si>
  <si>
    <t>ТП-111</t>
  </si>
  <si>
    <t>ТП-269</t>
  </si>
  <si>
    <t>ТП-128</t>
  </si>
  <si>
    <t>ТП-86</t>
  </si>
  <si>
    <t>ТП-266</t>
  </si>
  <si>
    <t>ТП-48</t>
  </si>
  <si>
    <t>ТП-36</t>
  </si>
  <si>
    <t>ТП-136</t>
  </si>
  <si>
    <t>ф.525-412</t>
  </si>
  <si>
    <t>ТП-43</t>
  </si>
  <si>
    <t>ТП-53</t>
  </si>
  <si>
    <t>ТП-85</t>
  </si>
  <si>
    <t>ТП-117</t>
  </si>
  <si>
    <t>ТП-50</t>
  </si>
  <si>
    <t>ф.640-01</t>
  </si>
  <si>
    <t>ф.640-02</t>
  </si>
  <si>
    <t>ТП-131</t>
  </si>
  <si>
    <t>ТП-253</t>
  </si>
  <si>
    <t>ТП-59</t>
  </si>
  <si>
    <t>ТП-132</t>
  </si>
  <si>
    <t>ТП-68</t>
  </si>
  <si>
    <t>ТП-201</t>
  </si>
  <si>
    <t>ТП-169</t>
  </si>
  <si>
    <t>ТП-94</t>
  </si>
  <si>
    <t>ТП-90</t>
  </si>
  <si>
    <t>РП-10</t>
  </si>
  <si>
    <t>ТП-159</t>
  </si>
  <si>
    <t>ТП-88</t>
  </si>
  <si>
    <t>ТП-272</t>
  </si>
  <si>
    <t>ТП-112</t>
  </si>
  <si>
    <t>ТП-134</t>
  </si>
  <si>
    <t>РП-1</t>
  </si>
  <si>
    <t>ТП-219</t>
  </si>
  <si>
    <t>ТП-127</t>
  </si>
  <si>
    <t>ТП-126</t>
  </si>
  <si>
    <t>ТП-206</t>
  </si>
  <si>
    <t>ТП-288</t>
  </si>
  <si>
    <t>ТП-2412</t>
  </si>
  <si>
    <t>ф.403-04</t>
  </si>
  <si>
    <t>ф.403-05</t>
  </si>
  <si>
    <t>ф.639-06</t>
  </si>
  <si>
    <t>ф.639-07</t>
  </si>
  <si>
    <t>ТП-2182</t>
  </si>
  <si>
    <t>ф.639-11</t>
  </si>
  <si>
    <t>ТП-2189</t>
  </si>
  <si>
    <t>ф.639-13</t>
  </si>
  <si>
    <t>ТП-2426</t>
  </si>
  <si>
    <t>ТП-2425</t>
  </si>
  <si>
    <t>ТП-2414</t>
  </si>
  <si>
    <t>ТП-2417</t>
  </si>
  <si>
    <t>ТЭЦ-21</t>
  </si>
  <si>
    <t>ТП-501</t>
  </si>
  <si>
    <t>ТП-502</t>
  </si>
  <si>
    <t>ТП-503</t>
  </si>
  <si>
    <t>РП-2983</t>
  </si>
  <si>
    <t>ТП-5</t>
  </si>
  <si>
    <t>ТП-7</t>
  </si>
  <si>
    <t>ТП-14</t>
  </si>
  <si>
    <t>ТП-39</t>
  </si>
  <si>
    <t>ТП-38</t>
  </si>
  <si>
    <t>ТП-9</t>
  </si>
  <si>
    <t>ТП-10</t>
  </si>
  <si>
    <t>ТП-8</t>
  </si>
  <si>
    <t>ТП-6</t>
  </si>
  <si>
    <t>ТП-308</t>
  </si>
  <si>
    <t>ТП-210</t>
  </si>
  <si>
    <t>ТП-434</t>
  </si>
  <si>
    <t>ПП-4</t>
  </si>
  <si>
    <t>ТП-307</t>
  </si>
  <si>
    <t>ТП-223</t>
  </si>
  <si>
    <t>ТП-231</t>
  </si>
  <si>
    <t>ТП-309</t>
  </si>
  <si>
    <t>ТП-202</t>
  </si>
  <si>
    <t>ТП-318</t>
  </si>
  <si>
    <t>ТП-315</t>
  </si>
  <si>
    <t>ТП-238</t>
  </si>
  <si>
    <t>ТП-301</t>
  </si>
  <si>
    <t>ТП-321</t>
  </si>
  <si>
    <t>ТП-428</t>
  </si>
  <si>
    <t>ТП-35</t>
  </si>
  <si>
    <t>ТП-433</t>
  </si>
  <si>
    <t>ТП-225</t>
  </si>
  <si>
    <t>ТП-322</t>
  </si>
  <si>
    <t>ТП-236</t>
  </si>
  <si>
    <t>ТП-207</t>
  </si>
  <si>
    <t>ф.601-06</t>
  </si>
  <si>
    <t>ТП-439</t>
  </si>
  <si>
    <t>ТП-215</t>
  </si>
  <si>
    <t>ТП-224</t>
  </si>
  <si>
    <t>ТП-438</t>
  </si>
  <si>
    <t>ТП-435</t>
  </si>
  <si>
    <t>ТП-240</t>
  </si>
  <si>
    <t>ТП-436</t>
  </si>
  <si>
    <t>ТП-232</t>
  </si>
  <si>
    <t>ТП-317</t>
  </si>
  <si>
    <t>ф.601-08</t>
  </si>
  <si>
    <t>ТП-324</t>
  </si>
  <si>
    <t>ТП-233</t>
  </si>
  <si>
    <t>ТП-316</t>
  </si>
  <si>
    <t>ТП-230</t>
  </si>
  <si>
    <t>ТП-431</t>
  </si>
  <si>
    <t>ТП-47</t>
  </si>
  <si>
    <t>ТП-200</t>
  </si>
  <si>
    <t>ф.601-10</t>
  </si>
  <si>
    <t>ТП-204</t>
  </si>
  <si>
    <t>ТП-314</t>
  </si>
  <si>
    <t>ТП-222</t>
  </si>
  <si>
    <t>ТП-235</t>
  </si>
  <si>
    <t>ТП-234</t>
  </si>
  <si>
    <t>ТП-432</t>
  </si>
  <si>
    <t>ТП-221</t>
  </si>
  <si>
    <t>ТП-228</t>
  </si>
  <si>
    <t>ТП-426</t>
  </si>
  <si>
    <t>ф.601-12</t>
  </si>
  <si>
    <t>ф.601-05</t>
  </si>
  <si>
    <t>ф.601-03</t>
  </si>
  <si>
    <t>ф.601-01</t>
  </si>
  <si>
    <t>ф.633-03</t>
  </si>
  <si>
    <t>ф.325-16</t>
  </si>
  <si>
    <t>ф.325-01</t>
  </si>
  <si>
    <t>ТП-277</t>
  </si>
  <si>
    <t>РП-7</t>
  </si>
  <si>
    <t>ТП-51</t>
  </si>
  <si>
    <t>ТП-148</t>
  </si>
  <si>
    <t>ТП-257</t>
  </si>
  <si>
    <t>ТП-145</t>
  </si>
  <si>
    <t>ТП-83</t>
  </si>
  <si>
    <t>ТП-245</t>
  </si>
  <si>
    <t>ТП-168</t>
  </si>
  <si>
    <t>ТП-239</t>
  </si>
  <si>
    <t>пропускная способность с учетом критерия n-1, Sпс</t>
  </si>
  <si>
    <t>ТП-323</t>
  </si>
  <si>
    <t>Загрузка трансформатора по замерам  Sзам.; МВА</t>
  </si>
  <si>
    <t>ф.639-05</t>
  </si>
  <si>
    <t>ТП-2424</t>
  </si>
  <si>
    <t>ТП-2411</t>
  </si>
  <si>
    <t>ХХ</t>
  </si>
  <si>
    <t>отключена</t>
  </si>
  <si>
    <t>нет тр-ра</t>
  </si>
  <si>
    <t>приборы не работают</t>
  </si>
  <si>
    <t>НЕТ ДАННЫХ</t>
  </si>
  <si>
    <t>ТП-440</t>
  </si>
  <si>
    <t>ТП-226</t>
  </si>
  <si>
    <t>ТП-282</t>
  </si>
  <si>
    <t>ТП-248</t>
  </si>
  <si>
    <t>ТП-289</t>
  </si>
  <si>
    <t>ТП-237</t>
  </si>
  <si>
    <t>нет данных</t>
  </si>
  <si>
    <t>ф.525-303</t>
  </si>
  <si>
    <t>РП-6</t>
  </si>
  <si>
    <t>ТП-284</t>
  </si>
  <si>
    <t>ТП-297</t>
  </si>
  <si>
    <t>ТП-298</t>
  </si>
  <si>
    <t>ТП-302</t>
  </si>
  <si>
    <t>ТП-305</t>
  </si>
  <si>
    <t>ТП-441</t>
  </si>
  <si>
    <t>ТП-82</t>
  </si>
  <si>
    <t>ТП-109</t>
  </si>
  <si>
    <t>ТП-292А</t>
  </si>
  <si>
    <t>ТП-290</t>
  </si>
  <si>
    <t>ТП-287</t>
  </si>
  <si>
    <t>ТП-104А</t>
  </si>
  <si>
    <t>ТП-2344</t>
  </si>
  <si>
    <t>ф.630-14, ф.630-18</t>
  </si>
  <si>
    <t>ТП-293</t>
  </si>
  <si>
    <t>Ф.525-301</t>
  </si>
  <si>
    <t>ТП-310</t>
  </si>
  <si>
    <t>ф.525-215</t>
  </si>
  <si>
    <t>ТП-313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</si>
</sst>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vertical="center"/>
    </xf>
    <xf numFmtId="0" fontId="38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wrapText="1"/>
    </xf>
    <xf numFmtId="0" fontId="37" fillId="0" borderId="11" xfId="0" applyFont="1" applyFill="1" applyBorder="1" applyAlignment="1">
      <alignment/>
    </xf>
    <xf numFmtId="0" fontId="37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vertical="top"/>
    </xf>
    <xf numFmtId="0" fontId="37" fillId="0" borderId="10" xfId="0" applyFont="1" applyBorder="1" applyAlignment="1">
      <alignment/>
    </xf>
    <xf numFmtId="0" fontId="37" fillId="0" borderId="0" xfId="0" applyFont="1" applyBorder="1" applyAlignment="1">
      <alignment vertical="top"/>
    </xf>
    <xf numFmtId="0" fontId="37" fillId="0" borderId="10" xfId="0" applyFont="1" applyBorder="1" applyAlignment="1">
      <alignment horizontal="right"/>
    </xf>
    <xf numFmtId="0" fontId="37" fillId="0" borderId="10" xfId="0" applyFont="1" applyBorder="1" applyAlignment="1">
      <alignment horizontal="right" vertical="center"/>
    </xf>
    <xf numFmtId="0" fontId="37" fillId="0" borderId="10" xfId="0" applyFont="1" applyBorder="1" applyAlignment="1">
      <alignment horizontal="left" vertical="center"/>
    </xf>
    <xf numFmtId="0" fontId="37" fillId="0" borderId="12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37" fillId="0" borderId="10" xfId="0" applyFont="1" applyFill="1" applyBorder="1" applyAlignment="1">
      <alignment/>
    </xf>
    <xf numFmtId="0" fontId="37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center"/>
    </xf>
    <xf numFmtId="172" fontId="37" fillId="0" borderId="10" xfId="0" applyNumberFormat="1" applyFont="1" applyBorder="1" applyAlignment="1">
      <alignment/>
    </xf>
    <xf numFmtId="172" fontId="37" fillId="0" borderId="10" xfId="0" applyNumberFormat="1" applyFont="1" applyBorder="1" applyAlignment="1">
      <alignment wrapText="1"/>
    </xf>
    <xf numFmtId="172" fontId="37" fillId="0" borderId="10" xfId="0" applyNumberFormat="1" applyFont="1" applyFill="1" applyBorder="1" applyAlignment="1">
      <alignment/>
    </xf>
    <xf numFmtId="172" fontId="37" fillId="0" borderId="10" xfId="0" applyNumberFormat="1" applyFont="1" applyBorder="1" applyAlignment="1">
      <alignment horizontal="right" vertical="top"/>
    </xf>
    <xf numFmtId="172" fontId="37" fillId="0" borderId="10" xfId="0" applyNumberFormat="1" applyFont="1" applyBorder="1" applyAlignment="1">
      <alignment vertical="top"/>
    </xf>
    <xf numFmtId="172" fontId="37" fillId="0" borderId="10" xfId="0" applyNumberFormat="1" applyFont="1" applyFill="1" applyBorder="1" applyAlignment="1">
      <alignment vertical="top"/>
    </xf>
    <xf numFmtId="1" fontId="37" fillId="0" borderId="10" xfId="0" applyNumberFormat="1" applyFont="1" applyBorder="1" applyAlignment="1">
      <alignment/>
    </xf>
    <xf numFmtId="1" fontId="37" fillId="0" borderId="10" xfId="0" applyNumberFormat="1" applyFont="1" applyFill="1" applyBorder="1" applyAlignment="1">
      <alignment/>
    </xf>
    <xf numFmtId="1" fontId="37" fillId="0" borderId="10" xfId="0" applyNumberFormat="1" applyFont="1" applyBorder="1" applyAlignment="1">
      <alignment vertical="top"/>
    </xf>
    <xf numFmtId="1" fontId="37" fillId="0" borderId="10" xfId="0" applyNumberFormat="1" applyFont="1" applyFill="1" applyBorder="1" applyAlignment="1">
      <alignment vertical="top"/>
    </xf>
    <xf numFmtId="1" fontId="37" fillId="0" borderId="10" xfId="0" applyNumberFormat="1" applyFont="1" applyBorder="1" applyAlignment="1">
      <alignment horizontal="right"/>
    </xf>
    <xf numFmtId="1" fontId="37" fillId="0" borderId="10" xfId="0" applyNumberFormat="1" applyFont="1" applyBorder="1" applyAlignment="1">
      <alignment/>
    </xf>
    <xf numFmtId="1" fontId="37" fillId="0" borderId="10" xfId="0" applyNumberFormat="1" applyFont="1" applyBorder="1" applyAlignment="1">
      <alignment horizontal="right" vertical="center"/>
    </xf>
    <xf numFmtId="1" fontId="37" fillId="0" borderId="10" xfId="0" applyNumberFormat="1" applyFont="1" applyFill="1" applyBorder="1" applyAlignment="1">
      <alignment horizontal="right"/>
    </xf>
    <xf numFmtId="1" fontId="37" fillId="0" borderId="13" xfId="0" applyNumberFormat="1" applyFont="1" applyBorder="1" applyAlignment="1">
      <alignment horizontal="right" vertical="center"/>
    </xf>
    <xf numFmtId="172" fontId="37" fillId="0" borderId="10" xfId="0" applyNumberFormat="1" applyFont="1" applyBorder="1" applyAlignment="1">
      <alignment horizontal="center" vertical="center"/>
    </xf>
    <xf numFmtId="172" fontId="37" fillId="0" borderId="10" xfId="0" applyNumberFormat="1" applyFont="1" applyFill="1" applyBorder="1" applyAlignment="1">
      <alignment horizontal="center"/>
    </xf>
    <xf numFmtId="0" fontId="37" fillId="0" borderId="10" xfId="0" applyFont="1" applyFill="1" applyBorder="1" applyAlignment="1">
      <alignment vertical="center"/>
    </xf>
    <xf numFmtId="1" fontId="37" fillId="0" borderId="10" xfId="0" applyNumberFormat="1" applyFont="1" applyFill="1" applyBorder="1" applyAlignment="1">
      <alignment horizontal="right" vertical="center"/>
    </xf>
    <xf numFmtId="0" fontId="37" fillId="0" borderId="10" xfId="0" applyFont="1" applyFill="1" applyBorder="1" applyAlignment="1">
      <alignment horizontal="left"/>
    </xf>
    <xf numFmtId="173" fontId="0" fillId="0" borderId="0" xfId="0" applyNumberFormat="1" applyAlignment="1">
      <alignment/>
    </xf>
    <xf numFmtId="172" fontId="37" fillId="0" borderId="11" xfId="0" applyNumberFormat="1" applyFont="1" applyFill="1" applyBorder="1" applyAlignment="1">
      <alignment/>
    </xf>
    <xf numFmtId="172" fontId="37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73" fontId="0" fillId="0" borderId="0" xfId="0" applyNumberFormat="1" applyFill="1" applyAlignment="1">
      <alignment/>
    </xf>
    <xf numFmtId="0" fontId="37" fillId="0" borderId="10" xfId="0" applyFont="1" applyFill="1" applyBorder="1" applyAlignment="1">
      <alignment vertical="top"/>
    </xf>
    <xf numFmtId="0" fontId="37" fillId="0" borderId="13" xfId="0" applyFont="1" applyBorder="1" applyAlignment="1">
      <alignment horizontal="center"/>
    </xf>
    <xf numFmtId="0" fontId="37" fillId="0" borderId="13" xfId="0" applyFont="1" applyBorder="1" applyAlignment="1">
      <alignment horizontal="left" vertical="center"/>
    </xf>
    <xf numFmtId="1" fontId="37" fillId="0" borderId="13" xfId="0" applyNumberFormat="1" applyFont="1" applyBorder="1" applyAlignment="1">
      <alignment horizontal="right" vertical="center"/>
    </xf>
    <xf numFmtId="0" fontId="37" fillId="0" borderId="13" xfId="0" applyFont="1" applyBorder="1" applyAlignment="1">
      <alignment horizontal="right" vertical="center"/>
    </xf>
    <xf numFmtId="172" fontId="37" fillId="4" borderId="10" xfId="0" applyNumberFormat="1" applyFont="1" applyFill="1" applyBorder="1" applyAlignment="1">
      <alignment/>
    </xf>
    <xf numFmtId="1" fontId="37" fillId="4" borderId="10" xfId="0" applyNumberFormat="1" applyFont="1" applyFill="1" applyBorder="1" applyAlignment="1">
      <alignment/>
    </xf>
    <xf numFmtId="0" fontId="37" fillId="4" borderId="10" xfId="0" applyFont="1" applyFill="1" applyBorder="1" applyAlignment="1">
      <alignment/>
    </xf>
    <xf numFmtId="0" fontId="37" fillId="4" borderId="10" xfId="0" applyFont="1" applyFill="1" applyBorder="1" applyAlignment="1">
      <alignment vertical="top"/>
    </xf>
    <xf numFmtId="1" fontId="37" fillId="4" borderId="10" xfId="0" applyNumberFormat="1" applyFont="1" applyFill="1" applyBorder="1" applyAlignment="1">
      <alignment vertical="top"/>
    </xf>
    <xf numFmtId="172" fontId="37" fillId="4" borderId="10" xfId="0" applyNumberFormat="1" applyFont="1" applyFill="1" applyBorder="1" applyAlignment="1">
      <alignment vertical="top"/>
    </xf>
    <xf numFmtId="0" fontId="0" fillId="4" borderId="0" xfId="0" applyFill="1" applyAlignment="1">
      <alignment/>
    </xf>
    <xf numFmtId="0" fontId="37" fillId="4" borderId="13" xfId="0" applyFont="1" applyFill="1" applyBorder="1" applyAlignment="1">
      <alignment horizontal="left" vertical="center"/>
    </xf>
    <xf numFmtId="1" fontId="37" fillId="4" borderId="13" xfId="0" applyNumberFormat="1" applyFont="1" applyFill="1" applyBorder="1" applyAlignment="1">
      <alignment horizontal="right" vertical="center"/>
    </xf>
    <xf numFmtId="0" fontId="37" fillId="4" borderId="13" xfId="0" applyFont="1" applyFill="1" applyBorder="1" applyAlignment="1">
      <alignment horizontal="center"/>
    </xf>
    <xf numFmtId="0" fontId="37" fillId="0" borderId="0" xfId="0" applyFont="1" applyFill="1" applyBorder="1" applyAlignment="1">
      <alignment vertical="top"/>
    </xf>
    <xf numFmtId="0" fontId="37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7" fillId="33" borderId="10" xfId="0" applyFont="1" applyFill="1" applyBorder="1" applyAlignment="1">
      <alignment horizontal="left"/>
    </xf>
    <xf numFmtId="0" fontId="37" fillId="33" borderId="10" xfId="0" applyFont="1" applyFill="1" applyBorder="1" applyAlignment="1">
      <alignment vertical="center"/>
    </xf>
    <xf numFmtId="0" fontId="37" fillId="0" borderId="14" xfId="0" applyFont="1" applyBorder="1" applyAlignment="1">
      <alignment/>
    </xf>
    <xf numFmtId="1" fontId="37" fillId="0" borderId="14" xfId="0" applyNumberFormat="1" applyFont="1" applyBorder="1" applyAlignment="1">
      <alignment/>
    </xf>
    <xf numFmtId="0" fontId="37" fillId="0" borderId="14" xfId="0" applyFont="1" applyBorder="1" applyAlignment="1">
      <alignment vertical="top"/>
    </xf>
    <xf numFmtId="0" fontId="37" fillId="0" borderId="13" xfId="0" applyFont="1" applyBorder="1" applyAlignment="1">
      <alignment horizontal="center"/>
    </xf>
    <xf numFmtId="0" fontId="37" fillId="34" borderId="10" xfId="0" applyFont="1" applyFill="1" applyBorder="1" applyAlignment="1">
      <alignment/>
    </xf>
    <xf numFmtId="1" fontId="37" fillId="0" borderId="13" xfId="0" applyNumberFormat="1" applyFont="1" applyFill="1" applyBorder="1" applyAlignment="1">
      <alignment horizontal="right" vertical="center"/>
    </xf>
    <xf numFmtId="0" fontId="37" fillId="0" borderId="13" xfId="0" applyFont="1" applyBorder="1" applyAlignment="1">
      <alignment horizontal="center"/>
    </xf>
    <xf numFmtId="0" fontId="37" fillId="0" borderId="13" xfId="0" applyFont="1" applyFill="1" applyBorder="1" applyAlignment="1">
      <alignment horizontal="left" vertical="center"/>
    </xf>
    <xf numFmtId="0" fontId="37" fillId="0" borderId="11" xfId="0" applyFont="1" applyFill="1" applyBorder="1" applyAlignment="1">
      <alignment horizontal="left" vertical="center"/>
    </xf>
    <xf numFmtId="0" fontId="37" fillId="0" borderId="11" xfId="0" applyFont="1" applyFill="1" applyBorder="1" applyAlignment="1">
      <alignment vertical="center"/>
    </xf>
    <xf numFmtId="1" fontId="37" fillId="0" borderId="11" xfId="0" applyNumberFormat="1" applyFont="1" applyFill="1" applyBorder="1" applyAlignment="1">
      <alignment horizontal="right" vertical="center"/>
    </xf>
    <xf numFmtId="0" fontId="37" fillId="0" borderId="14" xfId="0" applyFont="1" applyBorder="1" applyAlignment="1">
      <alignment vertical="center"/>
    </xf>
    <xf numFmtId="0" fontId="37" fillId="0" borderId="13" xfId="0" applyFont="1" applyBorder="1" applyAlignment="1">
      <alignment vertical="center"/>
    </xf>
    <xf numFmtId="172" fontId="37" fillId="0" borderId="10" xfId="0" applyNumberFormat="1" applyFont="1" applyFill="1" applyBorder="1" applyAlignment="1">
      <alignment horizontal="right"/>
    </xf>
    <xf numFmtId="172" fontId="37" fillId="0" borderId="10" xfId="0" applyNumberFormat="1" applyFont="1" applyFill="1" applyBorder="1" applyAlignment="1">
      <alignment horizontal="right" vertical="center"/>
    </xf>
    <xf numFmtId="1" fontId="37" fillId="0" borderId="11" xfId="0" applyNumberFormat="1" applyFont="1" applyFill="1" applyBorder="1" applyAlignment="1">
      <alignment/>
    </xf>
    <xf numFmtId="0" fontId="37" fillId="0" borderId="14" xfId="0" applyFont="1" applyBorder="1" applyAlignment="1">
      <alignment horizontal="left" vertical="center"/>
    </xf>
    <xf numFmtId="0" fontId="37" fillId="0" borderId="14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4" xfId="0" applyFont="1" applyBorder="1" applyAlignment="1">
      <alignment horizontal="right"/>
    </xf>
    <xf numFmtId="0" fontId="37" fillId="0" borderId="13" xfId="0" applyFont="1" applyBorder="1" applyAlignment="1">
      <alignment horizontal="right"/>
    </xf>
    <xf numFmtId="0" fontId="37" fillId="0" borderId="11" xfId="0" applyFont="1" applyBorder="1" applyAlignment="1">
      <alignment horizontal="center" vertical="center"/>
    </xf>
    <xf numFmtId="172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0" fontId="37" fillId="0" borderId="11" xfId="0" applyFont="1" applyBorder="1" applyAlignment="1">
      <alignment horizontal="right"/>
    </xf>
    <xf numFmtId="0" fontId="37" fillId="0" borderId="11" xfId="0" applyFont="1" applyBorder="1" applyAlignment="1">
      <alignment horizont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1" fontId="37" fillId="0" borderId="14" xfId="0" applyNumberFormat="1" applyFont="1" applyFill="1" applyBorder="1" applyAlignment="1">
      <alignment horizontal="right" vertical="center"/>
    </xf>
    <xf numFmtId="1" fontId="37" fillId="0" borderId="13" xfId="0" applyNumberFormat="1" applyFont="1" applyFill="1" applyBorder="1" applyAlignment="1">
      <alignment horizontal="right" vertical="center"/>
    </xf>
    <xf numFmtId="0" fontId="37" fillId="0" borderId="14" xfId="0" applyFont="1" applyFill="1" applyBorder="1" applyAlignment="1">
      <alignment horizontal="left" vertical="center"/>
    </xf>
    <xf numFmtId="0" fontId="37" fillId="0" borderId="13" xfId="0" applyFont="1" applyFill="1" applyBorder="1" applyAlignment="1">
      <alignment horizontal="left" vertical="center"/>
    </xf>
    <xf numFmtId="1" fontId="37" fillId="0" borderId="14" xfId="0" applyNumberFormat="1" applyFont="1" applyBorder="1" applyAlignment="1">
      <alignment horizontal="right" vertical="center"/>
    </xf>
    <xf numFmtId="1" fontId="37" fillId="0" borderId="13" xfId="0" applyNumberFormat="1" applyFont="1" applyBorder="1" applyAlignment="1">
      <alignment horizontal="right" vertical="center"/>
    </xf>
    <xf numFmtId="0" fontId="37" fillId="0" borderId="14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37" fillId="0" borderId="14" xfId="0" applyFont="1" applyBorder="1" applyAlignment="1">
      <alignment vertical="center"/>
    </xf>
    <xf numFmtId="0" fontId="37" fillId="0" borderId="13" xfId="0" applyFont="1" applyBorder="1" applyAlignment="1">
      <alignment vertical="center"/>
    </xf>
    <xf numFmtId="0" fontId="37" fillId="0" borderId="14" xfId="0" applyFont="1" applyBorder="1" applyAlignment="1">
      <alignment horizontal="center" vertical="top"/>
    </xf>
    <xf numFmtId="0" fontId="37" fillId="0" borderId="13" xfId="0" applyFont="1" applyBorder="1" applyAlignment="1">
      <alignment horizontal="center" vertical="top"/>
    </xf>
    <xf numFmtId="0" fontId="37" fillId="0" borderId="14" xfId="0" applyFont="1" applyBorder="1" applyAlignment="1">
      <alignment horizontal="right" vertical="center"/>
    </xf>
    <xf numFmtId="0" fontId="37" fillId="0" borderId="13" xfId="0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/>
    </xf>
    <xf numFmtId="0" fontId="37" fillId="0" borderId="14" xfId="0" applyFont="1" applyBorder="1" applyAlignment="1">
      <alignment/>
    </xf>
    <xf numFmtId="0" fontId="37" fillId="0" borderId="13" xfId="0" applyFont="1" applyBorder="1" applyAlignment="1">
      <alignment/>
    </xf>
    <xf numFmtId="1" fontId="37" fillId="0" borderId="14" xfId="0" applyNumberFormat="1" applyFont="1" applyBorder="1" applyAlignment="1">
      <alignment horizontal="right"/>
    </xf>
    <xf numFmtId="1" fontId="37" fillId="0" borderId="13" xfId="0" applyNumberFormat="1" applyFont="1" applyBorder="1" applyAlignment="1">
      <alignment horizontal="right"/>
    </xf>
    <xf numFmtId="1" fontId="37" fillId="0" borderId="14" xfId="0" applyNumberFormat="1" applyFont="1" applyBorder="1" applyAlignment="1">
      <alignment vertical="center"/>
    </xf>
    <xf numFmtId="1" fontId="37" fillId="0" borderId="13" xfId="0" applyNumberFormat="1" applyFont="1" applyBorder="1" applyAlignment="1">
      <alignment vertical="center"/>
    </xf>
    <xf numFmtId="1" fontId="37" fillId="0" borderId="14" xfId="0" applyNumberFormat="1" applyFont="1" applyBorder="1" applyAlignment="1">
      <alignment/>
    </xf>
    <xf numFmtId="1" fontId="37" fillId="0" borderId="13" xfId="0" applyNumberFormat="1" applyFont="1" applyBorder="1" applyAlignment="1">
      <alignment/>
    </xf>
    <xf numFmtId="0" fontId="37" fillId="0" borderId="14" xfId="0" applyFont="1" applyFill="1" applyBorder="1" applyAlignment="1">
      <alignment vertical="center"/>
    </xf>
    <xf numFmtId="0" fontId="37" fillId="0" borderId="13" xfId="0" applyFont="1" applyFill="1" applyBorder="1" applyAlignment="1">
      <alignment vertical="center"/>
    </xf>
    <xf numFmtId="1" fontId="37" fillId="0" borderId="14" xfId="0" applyNumberFormat="1" applyFont="1" applyFill="1" applyBorder="1" applyAlignment="1">
      <alignment vertical="center"/>
    </xf>
    <xf numFmtId="1" fontId="37" fillId="0" borderId="13" xfId="0" applyNumberFormat="1" applyFont="1" applyFill="1" applyBorder="1" applyAlignment="1">
      <alignment vertical="center"/>
    </xf>
    <xf numFmtId="0" fontId="37" fillId="0" borderId="14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37" fillId="4" borderId="14" xfId="0" applyFont="1" applyFill="1" applyBorder="1" applyAlignment="1">
      <alignment vertical="center"/>
    </xf>
    <xf numFmtId="0" fontId="37" fillId="4" borderId="13" xfId="0" applyFont="1" applyFill="1" applyBorder="1" applyAlignment="1">
      <alignment vertical="center"/>
    </xf>
    <xf numFmtId="1" fontId="37" fillId="4" borderId="14" xfId="0" applyNumberFormat="1" applyFont="1" applyFill="1" applyBorder="1" applyAlignment="1">
      <alignment horizontal="right" vertical="center"/>
    </xf>
    <xf numFmtId="1" fontId="37" fillId="4" borderId="13" xfId="0" applyNumberFormat="1" applyFont="1" applyFill="1" applyBorder="1" applyAlignment="1">
      <alignment horizontal="right" vertical="center"/>
    </xf>
    <xf numFmtId="0" fontId="37" fillId="4" borderId="14" xfId="0" applyFont="1" applyFill="1" applyBorder="1" applyAlignment="1">
      <alignment horizontal="left" vertical="center"/>
    </xf>
    <xf numFmtId="0" fontId="37" fillId="4" borderId="13" xfId="0" applyFont="1" applyFill="1" applyBorder="1" applyAlignment="1">
      <alignment horizontal="left" vertical="center"/>
    </xf>
    <xf numFmtId="0" fontId="37" fillId="0" borderId="14" xfId="0" applyFont="1" applyBorder="1" applyAlignment="1">
      <alignment vertical="top"/>
    </xf>
    <xf numFmtId="0" fontId="37" fillId="0" borderId="13" xfId="0" applyFont="1" applyBorder="1" applyAlignment="1">
      <alignment vertical="top"/>
    </xf>
    <xf numFmtId="1" fontId="2" fillId="0" borderId="14" xfId="0" applyNumberFormat="1" applyFont="1" applyBorder="1" applyAlignment="1">
      <alignment horizontal="right" vertical="center"/>
    </xf>
    <xf numFmtId="1" fontId="2" fillId="0" borderId="13" xfId="0" applyNumberFormat="1" applyFont="1" applyBorder="1" applyAlignment="1">
      <alignment horizontal="right" vertical="center"/>
    </xf>
    <xf numFmtId="1" fontId="37" fillId="0" borderId="14" xfId="0" applyNumberFormat="1" applyFont="1" applyBorder="1" applyAlignment="1">
      <alignment horizontal="center" vertical="center"/>
    </xf>
    <xf numFmtId="1" fontId="37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5"/>
  <sheetViews>
    <sheetView tabSelected="1" zoomScale="90" zoomScaleNormal="90" zoomScalePageLayoutView="0" workbookViewId="0" topLeftCell="A317">
      <selection activeCell="D4" sqref="D4"/>
    </sheetView>
  </sheetViews>
  <sheetFormatPr defaultColWidth="9.140625" defaultRowHeight="15"/>
  <cols>
    <col min="1" max="1" width="4.7109375" style="0" customWidth="1"/>
    <col min="2" max="2" width="17.8515625" style="0" customWidth="1"/>
    <col min="3" max="3" width="15.140625" style="0" customWidth="1"/>
    <col min="4" max="4" width="11.140625" style="0" customWidth="1"/>
    <col min="5" max="7" width="16.00390625" style="0" customWidth="1"/>
    <col min="8" max="8" width="15.421875" style="0" customWidth="1"/>
    <col min="9" max="9" width="13.7109375" style="0" customWidth="1"/>
    <col min="10" max="10" width="17.28125" style="0" customWidth="1"/>
    <col min="11" max="11" width="11.00390625" style="0" customWidth="1"/>
    <col min="12" max="12" width="13.57421875" style="0" customWidth="1"/>
    <col min="13" max="13" width="7.8515625" style="0" customWidth="1"/>
    <col min="14" max="15" width="10.28125" style="0" bestFit="1" customWidth="1"/>
    <col min="16" max="16" width="9.28125" style="0" bestFit="1" customWidth="1"/>
  </cols>
  <sheetData>
    <row r="1" spans="1:12" ht="153.75">
      <c r="A1" s="3" t="s">
        <v>0</v>
      </c>
      <c r="B1" s="3" t="s">
        <v>1</v>
      </c>
      <c r="C1" s="2" t="s">
        <v>2</v>
      </c>
      <c r="D1" s="4" t="s">
        <v>3</v>
      </c>
      <c r="E1" s="5" t="s">
        <v>4</v>
      </c>
      <c r="F1" s="5" t="s">
        <v>276</v>
      </c>
      <c r="G1" s="5" t="s">
        <v>278</v>
      </c>
      <c r="H1" s="5" t="s">
        <v>5</v>
      </c>
      <c r="I1" s="5" t="s">
        <v>6</v>
      </c>
      <c r="J1" s="6" t="s">
        <v>7</v>
      </c>
      <c r="K1" s="5" t="s">
        <v>8</v>
      </c>
      <c r="L1" s="10" t="s">
        <v>9</v>
      </c>
    </row>
    <row r="2" spans="1:16" ht="15">
      <c r="A2" s="15">
        <v>1</v>
      </c>
      <c r="B2" s="1" t="s">
        <v>10</v>
      </c>
      <c r="C2" s="1" t="s">
        <v>11</v>
      </c>
      <c r="D2" s="28">
        <v>10</v>
      </c>
      <c r="E2" s="22">
        <v>0.4</v>
      </c>
      <c r="F2" s="22">
        <v>0.42</v>
      </c>
      <c r="G2" s="24">
        <f>F2*H2/100</f>
        <v>0.0798</v>
      </c>
      <c r="H2" s="28">
        <v>19</v>
      </c>
      <c r="I2" s="22">
        <f>F2-G2</f>
        <v>0.3402</v>
      </c>
      <c r="J2" s="1">
        <f>IF(P2&gt;0,ROUND(P2/1000,3),"")</f>
        <v>0.688</v>
      </c>
      <c r="K2" s="1">
        <v>0.015</v>
      </c>
      <c r="L2" s="1">
        <v>0.015</v>
      </c>
      <c r="N2" t="str">
        <f>IF(C2&lt;&gt;0,C2,N1)</f>
        <v>ТП-17</v>
      </c>
      <c r="O2">
        <f>D2</f>
        <v>10</v>
      </c>
      <c r="P2" s="42">
        <v>687.8000000000012</v>
      </c>
    </row>
    <row r="3" spans="1:16" ht="15">
      <c r="A3" s="15">
        <v>2</v>
      </c>
      <c r="B3" s="1"/>
      <c r="C3" s="19" t="s">
        <v>12</v>
      </c>
      <c r="D3" s="29">
        <v>10</v>
      </c>
      <c r="E3" s="24">
        <v>0.4</v>
      </c>
      <c r="F3" s="24">
        <v>0.42</v>
      </c>
      <c r="G3" s="24">
        <f>F3*H3/100</f>
        <v>0.0756</v>
      </c>
      <c r="H3" s="29">
        <v>18</v>
      </c>
      <c r="I3" s="24">
        <f>F3-G3</f>
        <v>0.3444</v>
      </c>
      <c r="J3" s="22">
        <f aca="true" t="shared" si="0" ref="J3:J9">IF(P3&gt;0,ROUND(P3/1000,3),"")</f>
        <v>0.475</v>
      </c>
      <c r="K3" s="1">
        <v>0</v>
      </c>
      <c r="L3" s="1">
        <v>0</v>
      </c>
      <c r="N3" t="str">
        <f>IF(C3&lt;&gt;0,C3,N2)</f>
        <v>ТП-246</v>
      </c>
      <c r="O3">
        <f>D3</f>
        <v>10</v>
      </c>
      <c r="P3" s="42">
        <v>475.10000000000036</v>
      </c>
    </row>
    <row r="4" spans="1:16" ht="15">
      <c r="A4" s="15">
        <v>3</v>
      </c>
      <c r="B4" s="1"/>
      <c r="C4" s="1" t="s">
        <v>13</v>
      </c>
      <c r="D4" s="28">
        <v>10</v>
      </c>
      <c r="E4" s="22">
        <v>0.4</v>
      </c>
      <c r="F4" s="22">
        <v>0.42</v>
      </c>
      <c r="G4" s="22">
        <f>(F4*H4)/100</f>
        <v>0.1722</v>
      </c>
      <c r="H4" s="28">
        <v>41</v>
      </c>
      <c r="I4" s="22">
        <f>F4-G4</f>
        <v>0.2478</v>
      </c>
      <c r="J4" s="22">
        <f t="shared" si="0"/>
        <v>0.73</v>
      </c>
      <c r="K4" s="1">
        <v>0.0129</v>
      </c>
      <c r="L4" s="1">
        <v>0.0129</v>
      </c>
      <c r="N4" t="str">
        <f>IF(C4&lt;&gt;0,C4,N3)</f>
        <v>ТП-46</v>
      </c>
      <c r="O4">
        <f>D4</f>
        <v>10</v>
      </c>
      <c r="P4" s="42">
        <v>729.7200000000003</v>
      </c>
    </row>
    <row r="5" spans="1:16" ht="15">
      <c r="A5" s="15">
        <v>4</v>
      </c>
      <c r="B5" s="1"/>
      <c r="C5" s="1" t="s">
        <v>18</v>
      </c>
      <c r="D5" s="28">
        <v>10</v>
      </c>
      <c r="E5" s="22">
        <v>0.4</v>
      </c>
      <c r="F5" s="22">
        <v>0.42</v>
      </c>
      <c r="G5" s="22">
        <f>(F5*H5)/100</f>
        <v>0.1722</v>
      </c>
      <c r="H5" s="28">
        <v>41</v>
      </c>
      <c r="I5" s="22">
        <f>F5-G5</f>
        <v>0.2478</v>
      </c>
      <c r="J5" s="22">
        <f t="shared" si="0"/>
        <v>0.564</v>
      </c>
      <c r="K5" s="1">
        <v>0</v>
      </c>
      <c r="L5" s="1">
        <v>0</v>
      </c>
      <c r="N5" t="str">
        <f>IF(C5&lt;&gt;0,C5,N4)</f>
        <v>ТП-183</v>
      </c>
      <c r="O5">
        <f>D5</f>
        <v>10</v>
      </c>
      <c r="P5" s="42">
        <v>564.3000000000005</v>
      </c>
    </row>
    <row r="6" spans="1:16" ht="15">
      <c r="A6" s="15">
        <v>5</v>
      </c>
      <c r="B6" s="1"/>
      <c r="C6" s="1" t="s">
        <v>14</v>
      </c>
      <c r="D6" s="28">
        <v>10</v>
      </c>
      <c r="E6" s="22">
        <v>0.63</v>
      </c>
      <c r="F6" s="22">
        <v>0.662</v>
      </c>
      <c r="G6" s="22">
        <f>F6*H6/100</f>
        <v>0.22508000000000003</v>
      </c>
      <c r="H6" s="28">
        <v>34</v>
      </c>
      <c r="I6" s="23">
        <f>F6-G6</f>
        <v>0.43692</v>
      </c>
      <c r="J6" s="43">
        <f t="shared" si="0"/>
      </c>
      <c r="K6" s="1">
        <v>0</v>
      </c>
      <c r="L6" s="1">
        <v>0</v>
      </c>
      <c r="P6" s="42">
        <v>0</v>
      </c>
    </row>
    <row r="7" spans="1:16" ht="15">
      <c r="A7" s="15">
        <v>6</v>
      </c>
      <c r="B7" s="1"/>
      <c r="C7" s="1" t="s">
        <v>15</v>
      </c>
      <c r="D7" s="28">
        <v>10</v>
      </c>
      <c r="E7" s="22">
        <v>0.63</v>
      </c>
      <c r="F7" s="22">
        <v>0.662</v>
      </c>
      <c r="G7" s="22">
        <f aca="true" t="shared" si="1" ref="G7:G37">F7*H7/100</f>
        <v>0.08606</v>
      </c>
      <c r="H7" s="28">
        <v>13</v>
      </c>
      <c r="I7" s="22">
        <f aca="true" t="shared" si="2" ref="I7:I36">F7-G7</f>
        <v>0.57594</v>
      </c>
      <c r="J7" s="24">
        <f t="shared" si="0"/>
        <v>0.919</v>
      </c>
      <c r="K7" s="1">
        <v>0</v>
      </c>
      <c r="L7" s="1">
        <v>0</v>
      </c>
      <c r="N7" t="str">
        <f>IF(C7&lt;&gt;0,C7,N6)</f>
        <v>ТП-16</v>
      </c>
      <c r="O7">
        <f>D7</f>
        <v>10</v>
      </c>
      <c r="P7" s="42">
        <v>919.0000000000013</v>
      </c>
    </row>
    <row r="8" spans="1:16" ht="15">
      <c r="A8" s="15">
        <v>8</v>
      </c>
      <c r="B8" s="1"/>
      <c r="C8" s="71" t="s">
        <v>16</v>
      </c>
      <c r="D8" s="28">
        <v>10</v>
      </c>
      <c r="E8" s="22">
        <v>0.63</v>
      </c>
      <c r="F8" s="22">
        <v>0.662</v>
      </c>
      <c r="G8" s="22">
        <f t="shared" si="1"/>
        <v>0.18536000000000002</v>
      </c>
      <c r="H8" s="28">
        <v>28</v>
      </c>
      <c r="I8" s="22">
        <f t="shared" si="2"/>
        <v>0.47664</v>
      </c>
      <c r="J8" s="24">
        <f t="shared" si="0"/>
        <v>0.922</v>
      </c>
      <c r="K8" s="1">
        <v>0</v>
      </c>
      <c r="L8" s="1">
        <v>0</v>
      </c>
      <c r="N8" t="str">
        <f>IF(C8&lt;&gt;0,C8,N7)</f>
        <v>ТП-87</v>
      </c>
      <c r="O8">
        <f>D8</f>
        <v>10</v>
      </c>
      <c r="P8" s="42">
        <v>922.4000000000005</v>
      </c>
    </row>
    <row r="9" spans="1:16" ht="15">
      <c r="A9" s="113">
        <v>9</v>
      </c>
      <c r="B9" s="97"/>
      <c r="C9" s="95" t="s">
        <v>17</v>
      </c>
      <c r="D9" s="103">
        <v>10</v>
      </c>
      <c r="E9" s="22">
        <v>0.4</v>
      </c>
      <c r="F9" s="22">
        <v>0.42</v>
      </c>
      <c r="G9" s="22">
        <f t="shared" si="1"/>
        <v>0.0672</v>
      </c>
      <c r="H9" s="28">
        <v>16</v>
      </c>
      <c r="I9" s="22">
        <f t="shared" si="2"/>
        <v>0.3528</v>
      </c>
      <c r="J9" s="24">
        <f t="shared" si="0"/>
        <v>0.599</v>
      </c>
      <c r="K9" s="1">
        <v>0.005</v>
      </c>
      <c r="L9" s="1">
        <v>0.005</v>
      </c>
      <c r="N9" t="str">
        <f>IF(C9&lt;&gt;0,C9,N8)</f>
        <v>ТП-220</v>
      </c>
      <c r="O9">
        <f>D9</f>
        <v>10</v>
      </c>
      <c r="P9" s="42">
        <v>598.7999999999997</v>
      </c>
    </row>
    <row r="10" spans="1:12" ht="15">
      <c r="A10" s="114"/>
      <c r="B10" s="98"/>
      <c r="C10" s="96"/>
      <c r="D10" s="104"/>
      <c r="E10" s="22">
        <v>0.4</v>
      </c>
      <c r="F10" s="22">
        <v>0.42</v>
      </c>
      <c r="G10" s="22">
        <f t="shared" si="1"/>
        <v>0.0546</v>
      </c>
      <c r="H10" s="28">
        <v>13</v>
      </c>
      <c r="I10" s="22">
        <f t="shared" si="2"/>
        <v>0.3654</v>
      </c>
      <c r="J10" s="24"/>
      <c r="K10" s="63">
        <v>0</v>
      </c>
      <c r="L10" s="1">
        <v>0</v>
      </c>
    </row>
    <row r="11" spans="1:16" ht="15">
      <c r="A11" s="1">
        <v>10</v>
      </c>
      <c r="B11" s="1" t="s">
        <v>19</v>
      </c>
      <c r="C11" s="7" t="s">
        <v>20</v>
      </c>
      <c r="D11" s="28">
        <v>10</v>
      </c>
      <c r="E11" s="22">
        <v>0.63</v>
      </c>
      <c r="F11" s="22">
        <v>0.662</v>
      </c>
      <c r="G11" s="22">
        <f t="shared" si="1"/>
        <v>0.046340000000000006</v>
      </c>
      <c r="H11" s="28">
        <v>7</v>
      </c>
      <c r="I11" s="22">
        <f t="shared" si="2"/>
        <v>0.61566</v>
      </c>
      <c r="J11" s="24">
        <f>IF(P11&gt;0,ROUND(P11/1000,3),"")</f>
        <v>0.547</v>
      </c>
      <c r="K11" s="1">
        <v>0</v>
      </c>
      <c r="L11" s="1">
        <v>0</v>
      </c>
      <c r="N11" t="str">
        <f>IF(C11&lt;&gt;0,C11,N10)</f>
        <v>ТП-108</v>
      </c>
      <c r="O11">
        <f>D11</f>
        <v>10</v>
      </c>
      <c r="P11" s="42">
        <v>547.3000000000001</v>
      </c>
    </row>
    <row r="12" spans="1:16" ht="15">
      <c r="A12" s="1">
        <v>11</v>
      </c>
      <c r="B12" s="1"/>
      <c r="C12" s="1" t="s">
        <v>21</v>
      </c>
      <c r="D12" s="28">
        <v>10</v>
      </c>
      <c r="E12" s="22">
        <v>0.63</v>
      </c>
      <c r="F12" s="22">
        <v>0.662</v>
      </c>
      <c r="G12" s="22">
        <f t="shared" si="1"/>
        <v>0.07944000000000001</v>
      </c>
      <c r="H12" s="28">
        <v>12</v>
      </c>
      <c r="I12" s="22">
        <f t="shared" si="2"/>
        <v>0.58256</v>
      </c>
      <c r="J12" s="24">
        <f>IF(P12&gt;0,ROUND(P12/1000,3),"")</f>
        <v>0.157</v>
      </c>
      <c r="K12" s="1">
        <v>0</v>
      </c>
      <c r="L12" s="1">
        <v>0</v>
      </c>
      <c r="N12" t="str">
        <f>IF(C12&lt;&gt;0,C12,N11)</f>
        <v>ТП-249</v>
      </c>
      <c r="O12">
        <f>D12</f>
        <v>10</v>
      </c>
      <c r="P12" s="42">
        <v>157.19999999999993</v>
      </c>
    </row>
    <row r="13" spans="1:16" ht="15">
      <c r="A13" s="1">
        <v>12</v>
      </c>
      <c r="B13" s="1"/>
      <c r="C13" s="1" t="s">
        <v>22</v>
      </c>
      <c r="D13" s="28">
        <v>10</v>
      </c>
      <c r="E13" s="22">
        <v>0.63</v>
      </c>
      <c r="F13" s="22">
        <v>0.662</v>
      </c>
      <c r="G13" s="22">
        <f t="shared" si="1"/>
        <v>0.09268000000000001</v>
      </c>
      <c r="H13" s="28">
        <v>14</v>
      </c>
      <c r="I13" s="22">
        <f t="shared" si="2"/>
        <v>0.56932</v>
      </c>
      <c r="J13" s="24">
        <f>IF(P13&gt;0,ROUND(P13/1000,3),"")</f>
        <v>1.099</v>
      </c>
      <c r="K13" s="1">
        <v>0</v>
      </c>
      <c r="L13" s="1">
        <v>0</v>
      </c>
      <c r="N13" t="str">
        <f>IF(C13&lt;&gt;0,C13,N12)</f>
        <v>ТП-18</v>
      </c>
      <c r="O13">
        <f>D13</f>
        <v>10</v>
      </c>
      <c r="P13" s="42">
        <v>1099.200000000001</v>
      </c>
    </row>
    <row r="14" spans="1:16" ht="15">
      <c r="A14" s="1">
        <v>13</v>
      </c>
      <c r="B14" s="1"/>
      <c r="C14" s="1" t="s">
        <v>23</v>
      </c>
      <c r="D14" s="28">
        <v>10</v>
      </c>
      <c r="E14" s="22">
        <v>0.4</v>
      </c>
      <c r="F14" s="22">
        <v>0.42</v>
      </c>
      <c r="G14" s="22">
        <f t="shared" si="1"/>
        <v>0.147</v>
      </c>
      <c r="H14" s="28">
        <v>35</v>
      </c>
      <c r="I14" s="22">
        <f t="shared" si="2"/>
        <v>0.273</v>
      </c>
      <c r="J14" s="24">
        <f>IF(P14&gt;0,ROUND(P14/1000,3),"")</f>
        <v>0.853</v>
      </c>
      <c r="K14" s="1">
        <v>0</v>
      </c>
      <c r="L14" s="1">
        <v>0</v>
      </c>
      <c r="N14" t="str">
        <f>IF(C14&lt;&gt;0,C14,N13)</f>
        <v>ТП-104</v>
      </c>
      <c r="O14">
        <f>D14</f>
        <v>10</v>
      </c>
      <c r="P14" s="42">
        <v>852.6000000000013</v>
      </c>
    </row>
    <row r="15" spans="1:16" ht="15">
      <c r="A15" s="1">
        <v>14</v>
      </c>
      <c r="B15" s="22"/>
      <c r="C15" s="95" t="s">
        <v>307</v>
      </c>
      <c r="D15" s="118">
        <v>10</v>
      </c>
      <c r="E15" s="22">
        <v>0.63</v>
      </c>
      <c r="F15" s="22">
        <v>0.662</v>
      </c>
      <c r="G15" s="22"/>
      <c r="H15" s="28">
        <v>0</v>
      </c>
      <c r="I15" s="22"/>
      <c r="J15" s="24"/>
      <c r="K15" s="1"/>
      <c r="L15" s="14"/>
      <c r="N15" t="str">
        <f>IF(C17&lt;&gt;0,C17,N14)</f>
        <v>ТП-23</v>
      </c>
      <c r="O15">
        <f>D17</f>
        <v>10</v>
      </c>
      <c r="P15" s="42">
        <v>1005.4000000000013</v>
      </c>
    </row>
    <row r="16" spans="1:16" ht="15">
      <c r="A16" s="1">
        <v>15</v>
      </c>
      <c r="B16" s="1"/>
      <c r="C16" s="96"/>
      <c r="D16" s="119"/>
      <c r="E16" s="22">
        <v>0.63</v>
      </c>
      <c r="F16" s="22">
        <v>0.662</v>
      </c>
      <c r="G16" s="22"/>
      <c r="H16" s="28">
        <v>0</v>
      </c>
      <c r="I16" s="22"/>
      <c r="J16" s="24"/>
      <c r="K16" s="63"/>
      <c r="L16" s="1"/>
      <c r="N16" t="str">
        <f>IF(C18&lt;&gt;0,C18,N15)</f>
        <v>ТП-147</v>
      </c>
      <c r="O16">
        <f>D18</f>
        <v>10</v>
      </c>
      <c r="P16" s="42">
        <v>293.19999999999993</v>
      </c>
    </row>
    <row r="17" spans="1:16" ht="15">
      <c r="A17" s="1">
        <v>16</v>
      </c>
      <c r="B17" s="1"/>
      <c r="C17" s="1" t="s">
        <v>24</v>
      </c>
      <c r="D17" s="28">
        <v>10</v>
      </c>
      <c r="E17" s="22">
        <v>0.4</v>
      </c>
      <c r="F17" s="22">
        <v>0.42</v>
      </c>
      <c r="G17" s="22">
        <f t="shared" si="1"/>
        <v>0.1974</v>
      </c>
      <c r="H17" s="28">
        <v>47</v>
      </c>
      <c r="I17" s="22">
        <f t="shared" si="2"/>
        <v>0.2226</v>
      </c>
      <c r="J17" s="24">
        <f>IF(P15&gt;0,ROUND(P15/1000,3),"")</f>
        <v>1.005</v>
      </c>
      <c r="K17" s="1">
        <v>0.0129</v>
      </c>
      <c r="L17" s="1">
        <v>0.0129</v>
      </c>
      <c r="N17" t="str">
        <f>IF(C19&lt;&gt;0,C19,N16)</f>
        <v>ТП-69</v>
      </c>
      <c r="O17">
        <f>D19</f>
        <v>10</v>
      </c>
      <c r="P17" s="42">
        <v>1110.2000000000012</v>
      </c>
    </row>
    <row r="18" spans="1:16" ht="15">
      <c r="A18" s="1">
        <v>17</v>
      </c>
      <c r="B18" s="1"/>
      <c r="C18" s="1" t="s">
        <v>25</v>
      </c>
      <c r="D18" s="28">
        <v>10</v>
      </c>
      <c r="E18" s="22">
        <v>0.16</v>
      </c>
      <c r="F18" s="22">
        <v>0.168</v>
      </c>
      <c r="G18" s="22">
        <f t="shared" si="1"/>
        <v>0.01848</v>
      </c>
      <c r="H18" s="28">
        <v>11</v>
      </c>
      <c r="I18" s="22">
        <f t="shared" si="2"/>
        <v>0.14952000000000001</v>
      </c>
      <c r="J18" s="24">
        <f>IF(P16&gt;0,ROUND(P16/1000,3),"")</f>
        <v>0.293</v>
      </c>
      <c r="K18" s="1">
        <v>0</v>
      </c>
      <c r="L18" s="1">
        <v>0</v>
      </c>
      <c r="N18" t="str">
        <f>IF(C20&lt;&gt;0,C20,N17)</f>
        <v>ТП-151</v>
      </c>
      <c r="O18">
        <f>D20</f>
        <v>10</v>
      </c>
      <c r="P18" s="42">
        <v>44.5</v>
      </c>
    </row>
    <row r="19" spans="1:16" ht="15">
      <c r="A19" s="109">
        <v>18</v>
      </c>
      <c r="B19" s="1"/>
      <c r="C19" s="1" t="s">
        <v>26</v>
      </c>
      <c r="D19" s="28">
        <v>10</v>
      </c>
      <c r="E19" s="22">
        <v>0.63</v>
      </c>
      <c r="F19" s="22">
        <v>0.662</v>
      </c>
      <c r="G19" s="22">
        <f t="shared" si="1"/>
        <v>0.15226</v>
      </c>
      <c r="H19" s="28">
        <v>23</v>
      </c>
      <c r="I19" s="22">
        <f t="shared" si="2"/>
        <v>0.5097400000000001</v>
      </c>
      <c r="J19" s="24">
        <f>IF(P17&gt;0,ROUND(P17/1000,3),"")</f>
        <v>1.11</v>
      </c>
      <c r="K19" s="1">
        <v>0</v>
      </c>
      <c r="L19" s="1">
        <v>0</v>
      </c>
      <c r="N19" t="str">
        <f>IF(C21&lt;&gt;0,C21,N18)</f>
        <v>ТП-31</v>
      </c>
      <c r="O19">
        <f>D21</f>
        <v>10</v>
      </c>
      <c r="P19" s="42">
        <v>1105.0000000000052</v>
      </c>
    </row>
    <row r="20" spans="1:12" ht="15">
      <c r="A20" s="110"/>
      <c r="B20" s="19"/>
      <c r="C20" s="19" t="s">
        <v>27</v>
      </c>
      <c r="D20" s="29">
        <v>10</v>
      </c>
      <c r="E20" s="24">
        <v>0.1</v>
      </c>
      <c r="F20" s="24">
        <v>0.105</v>
      </c>
      <c r="G20" s="24">
        <f>F20*H20/100</f>
        <v>0.01365</v>
      </c>
      <c r="H20" s="28">
        <v>13</v>
      </c>
      <c r="I20" s="22">
        <f t="shared" si="2"/>
        <v>0.09135</v>
      </c>
      <c r="J20" s="24">
        <f>IF(P18&gt;0,ROUND(P18/1000,3),"")</f>
        <v>0.045</v>
      </c>
      <c r="K20" s="1">
        <v>0</v>
      </c>
      <c r="L20" s="1">
        <v>0</v>
      </c>
    </row>
    <row r="21" spans="1:16" ht="15">
      <c r="A21" s="12">
        <v>19</v>
      </c>
      <c r="B21" s="97"/>
      <c r="C21" s="95" t="s">
        <v>28</v>
      </c>
      <c r="D21" s="103">
        <v>10</v>
      </c>
      <c r="E21" s="22">
        <v>0.4</v>
      </c>
      <c r="F21" s="22">
        <v>0.42</v>
      </c>
      <c r="G21" s="43">
        <f>F21*H21/100</f>
        <v>0</v>
      </c>
      <c r="H21" s="28">
        <v>0</v>
      </c>
      <c r="I21" s="22">
        <f>F21-G22</f>
        <v>0.42</v>
      </c>
      <c r="J21" s="24">
        <f>IF(P19&gt;0,ROUND(P19/1000,3),"")</f>
        <v>1.105</v>
      </c>
      <c r="K21" s="1">
        <v>0</v>
      </c>
      <c r="L21" s="1">
        <v>0</v>
      </c>
      <c r="N21" t="str">
        <f>IF(C23&lt;&gt;0,C23,N20)</f>
        <v>ТП-172</v>
      </c>
      <c r="O21">
        <f>D23</f>
        <v>10</v>
      </c>
      <c r="P21" s="42">
        <v>465.1000000000016</v>
      </c>
    </row>
    <row r="22" spans="1:16" ht="15">
      <c r="A22" s="12">
        <v>20</v>
      </c>
      <c r="B22" s="98"/>
      <c r="C22" s="96"/>
      <c r="D22" s="104"/>
      <c r="E22" s="22">
        <v>0.4</v>
      </c>
      <c r="F22" s="22">
        <v>0.42</v>
      </c>
      <c r="G22" s="22">
        <f>F21*H21/100</f>
        <v>0</v>
      </c>
      <c r="H22" s="28">
        <v>44</v>
      </c>
      <c r="I22" s="22" t="e">
        <f>F22-#REF!</f>
        <v>#REF!</v>
      </c>
      <c r="J22" s="24"/>
      <c r="K22" s="1">
        <v>0</v>
      </c>
      <c r="L22" s="1">
        <v>0</v>
      </c>
      <c r="N22" t="str">
        <f>IF(C24&lt;&gt;0,C24,N21)</f>
        <v>ТП-58</v>
      </c>
      <c r="O22">
        <f>D24</f>
        <v>10</v>
      </c>
      <c r="P22" s="42">
        <v>373.9999999999999</v>
      </c>
    </row>
    <row r="23" spans="1:16" ht="15">
      <c r="A23" s="12">
        <v>21</v>
      </c>
      <c r="B23" s="1"/>
      <c r="C23" s="8" t="s">
        <v>29</v>
      </c>
      <c r="D23" s="32">
        <v>10</v>
      </c>
      <c r="E23" s="22">
        <v>0.16</v>
      </c>
      <c r="F23" s="22">
        <v>0.168</v>
      </c>
      <c r="G23" s="22">
        <f t="shared" si="1"/>
        <v>0.05376</v>
      </c>
      <c r="H23" s="28">
        <v>32</v>
      </c>
      <c r="I23" s="22">
        <f t="shared" si="2"/>
        <v>0.11424000000000001</v>
      </c>
      <c r="J23" s="24">
        <f>IF(P21&gt;0,ROUND(P21/1000,3),"")</f>
        <v>0.465</v>
      </c>
      <c r="K23" s="1">
        <v>0</v>
      </c>
      <c r="L23" s="1">
        <v>0</v>
      </c>
      <c r="N23" t="str">
        <f>IF(C25&lt;&gt;0,C25,N22)</f>
        <v>ТП-21</v>
      </c>
      <c r="O23">
        <f>D25</f>
        <v>10</v>
      </c>
      <c r="P23" s="42">
        <v>661.9999999999999</v>
      </c>
    </row>
    <row r="24" spans="1:16" ht="15">
      <c r="A24" s="109">
        <v>22</v>
      </c>
      <c r="B24" s="1"/>
      <c r="C24" s="8" t="s">
        <v>30</v>
      </c>
      <c r="D24" s="32">
        <v>10</v>
      </c>
      <c r="E24" s="22">
        <v>0.4</v>
      </c>
      <c r="F24" s="22">
        <v>0.42</v>
      </c>
      <c r="G24" s="22">
        <f t="shared" si="1"/>
        <v>0.1092</v>
      </c>
      <c r="H24" s="28">
        <v>26</v>
      </c>
      <c r="I24" s="22">
        <f t="shared" si="2"/>
        <v>0.31079999999999997</v>
      </c>
      <c r="J24" s="24">
        <f>IF(P22&gt;0,ROUND(P22/1000,3),"")</f>
        <v>0.374</v>
      </c>
      <c r="K24" s="1">
        <v>0</v>
      </c>
      <c r="L24" s="1">
        <v>0</v>
      </c>
      <c r="N24" t="str">
        <f>IF(C26&lt;&gt;0,C26,N23)</f>
        <v>ТП-123</v>
      </c>
      <c r="O24">
        <f>D26</f>
        <v>10</v>
      </c>
      <c r="P24" s="42">
        <v>1141.6000000000004</v>
      </c>
    </row>
    <row r="25" spans="1:12" ht="15">
      <c r="A25" s="110"/>
      <c r="B25" s="1"/>
      <c r="C25" s="8" t="s">
        <v>31</v>
      </c>
      <c r="D25" s="32">
        <v>10</v>
      </c>
      <c r="E25" s="22">
        <v>0.63</v>
      </c>
      <c r="F25" s="22">
        <v>0.662</v>
      </c>
      <c r="G25" s="22">
        <f t="shared" si="1"/>
        <v>0.25156</v>
      </c>
      <c r="H25" s="28">
        <v>38</v>
      </c>
      <c r="I25" s="22">
        <f t="shared" si="2"/>
        <v>0.41044</v>
      </c>
      <c r="J25" s="24">
        <f>IF(P23&gt;0,ROUND(P23/1000,3),"")</f>
        <v>0.662</v>
      </c>
      <c r="K25" s="1">
        <v>0</v>
      </c>
      <c r="L25" s="1">
        <v>0</v>
      </c>
    </row>
    <row r="26" spans="1:16" ht="15">
      <c r="A26" s="12">
        <v>23</v>
      </c>
      <c r="B26" s="95" t="s">
        <v>32</v>
      </c>
      <c r="C26" s="95" t="s">
        <v>33</v>
      </c>
      <c r="D26" s="103">
        <v>10</v>
      </c>
      <c r="E26" s="22">
        <v>0.63</v>
      </c>
      <c r="F26" s="22">
        <v>0.662</v>
      </c>
      <c r="G26" s="22">
        <f t="shared" si="1"/>
        <v>0.08606</v>
      </c>
      <c r="H26" s="28">
        <v>13</v>
      </c>
      <c r="I26" s="22">
        <f t="shared" si="2"/>
        <v>0.57594</v>
      </c>
      <c r="J26" s="24">
        <f>IF(P24&gt;0,ROUND(P24/1000,3),"")</f>
        <v>1.142</v>
      </c>
      <c r="K26" s="1">
        <v>0</v>
      </c>
      <c r="L26" s="1">
        <v>0</v>
      </c>
      <c r="N26" t="str">
        <f>IF(C28&lt;&gt;0,C28,N25)</f>
        <v>ТП-80</v>
      </c>
      <c r="O26">
        <f>D28</f>
        <v>10</v>
      </c>
      <c r="P26" s="42">
        <v>738.4399999999999</v>
      </c>
    </row>
    <row r="27" spans="1:16" ht="15">
      <c r="A27" s="116">
        <v>24</v>
      </c>
      <c r="B27" s="96"/>
      <c r="C27" s="96"/>
      <c r="D27" s="104"/>
      <c r="E27" s="22">
        <v>0.63</v>
      </c>
      <c r="F27" s="22">
        <v>0.662</v>
      </c>
      <c r="G27" s="22">
        <f t="shared" si="1"/>
        <v>0.27142000000000005</v>
      </c>
      <c r="H27" s="28">
        <v>41</v>
      </c>
      <c r="I27" s="22">
        <f t="shared" si="2"/>
        <v>0.39058</v>
      </c>
      <c r="J27" s="24"/>
      <c r="K27" s="63">
        <v>0</v>
      </c>
      <c r="L27" s="1">
        <v>0</v>
      </c>
      <c r="N27" t="str">
        <f>IF(C29&lt;&gt;0,C29,N26)</f>
        <v>ТП-4</v>
      </c>
      <c r="O27">
        <f>D29</f>
        <v>10</v>
      </c>
      <c r="P27" s="42">
        <v>1004.0000000000016</v>
      </c>
    </row>
    <row r="28" spans="1:12" ht="15">
      <c r="A28" s="117"/>
      <c r="B28" s="1"/>
      <c r="C28" s="8" t="s">
        <v>34</v>
      </c>
      <c r="D28" s="32">
        <v>10</v>
      </c>
      <c r="E28" s="22">
        <v>0.63</v>
      </c>
      <c r="F28" s="22">
        <v>0.662</v>
      </c>
      <c r="G28" s="22">
        <f t="shared" si="1"/>
        <v>0.25818</v>
      </c>
      <c r="H28" s="28">
        <v>39</v>
      </c>
      <c r="I28" s="22">
        <f t="shared" si="2"/>
        <v>0.40382</v>
      </c>
      <c r="J28" s="24">
        <f>IF(P26&gt;0,ROUND(P26/1000,3),"")</f>
        <v>0.738</v>
      </c>
      <c r="K28" s="1">
        <v>0.0129</v>
      </c>
      <c r="L28" s="1">
        <v>0.0129</v>
      </c>
    </row>
    <row r="29" spans="1:16" ht="15">
      <c r="A29" s="116">
        <v>25</v>
      </c>
      <c r="B29" s="97"/>
      <c r="C29" s="95" t="s">
        <v>35</v>
      </c>
      <c r="D29" s="103">
        <v>10</v>
      </c>
      <c r="E29" s="22">
        <v>1.25</v>
      </c>
      <c r="F29" s="22">
        <v>1.313</v>
      </c>
      <c r="G29" s="22">
        <f t="shared" si="1"/>
        <v>0.03939</v>
      </c>
      <c r="H29" s="28">
        <v>3</v>
      </c>
      <c r="I29" s="22">
        <f t="shared" si="2"/>
        <v>1.27361</v>
      </c>
      <c r="J29" s="24">
        <f>IF(P27&gt;0,ROUND(P27/1000,3),"")</f>
        <v>1.004</v>
      </c>
      <c r="K29" s="1">
        <v>0.0066</v>
      </c>
      <c r="L29" s="1">
        <v>0.0066</v>
      </c>
      <c r="N29" t="str">
        <f>IF(C31&lt;&gt;0,C31,N28)</f>
        <v>ТП-54</v>
      </c>
      <c r="O29">
        <f>D31</f>
        <v>10</v>
      </c>
      <c r="P29" s="42">
        <v>1037.4000000000015</v>
      </c>
    </row>
    <row r="30" spans="1:12" ht="15">
      <c r="A30" s="117"/>
      <c r="B30" s="98"/>
      <c r="C30" s="96"/>
      <c r="D30" s="104"/>
      <c r="E30" s="22">
        <v>1.25</v>
      </c>
      <c r="F30" s="22">
        <v>1.313</v>
      </c>
      <c r="G30" s="22">
        <f t="shared" si="1"/>
        <v>0.17068999999999998</v>
      </c>
      <c r="H30" s="28">
        <v>13</v>
      </c>
      <c r="I30" s="22">
        <f t="shared" si="2"/>
        <v>1.14231</v>
      </c>
      <c r="J30" s="24"/>
      <c r="K30" s="22">
        <v>0</v>
      </c>
      <c r="L30" s="1">
        <v>0</v>
      </c>
    </row>
    <row r="31" spans="1:16" ht="15">
      <c r="A31" s="105">
        <v>26</v>
      </c>
      <c r="B31" s="95"/>
      <c r="C31" s="95" t="s">
        <v>36</v>
      </c>
      <c r="D31" s="118">
        <v>10</v>
      </c>
      <c r="E31" s="22">
        <v>0.4</v>
      </c>
      <c r="F31" s="22">
        <v>0.42</v>
      </c>
      <c r="G31" s="22">
        <f t="shared" si="1"/>
        <v>0.13019999999999998</v>
      </c>
      <c r="H31" s="28">
        <v>31</v>
      </c>
      <c r="I31" s="22">
        <f t="shared" si="2"/>
        <v>0.2898</v>
      </c>
      <c r="J31" s="24">
        <f>IF(P29&gt;0,ROUND(P29/1000,3),"")</f>
        <v>1.037</v>
      </c>
      <c r="K31" s="1">
        <v>0.015</v>
      </c>
      <c r="L31" s="14">
        <v>0.015</v>
      </c>
      <c r="N31" t="str">
        <f>IF(C33&lt;&gt;0,C33,N30)</f>
        <v>ТП-84</v>
      </c>
      <c r="O31">
        <f>D33</f>
        <v>10</v>
      </c>
      <c r="P31" s="42">
        <v>1142.0400000000034</v>
      </c>
    </row>
    <row r="32" spans="1:12" ht="15">
      <c r="A32" s="106"/>
      <c r="B32" s="96"/>
      <c r="C32" s="96"/>
      <c r="D32" s="119"/>
      <c r="E32" s="22">
        <v>0.4</v>
      </c>
      <c r="F32" s="22">
        <v>0.42</v>
      </c>
      <c r="G32" s="22">
        <f t="shared" si="1"/>
        <v>0.0378</v>
      </c>
      <c r="H32" s="28">
        <v>9</v>
      </c>
      <c r="I32" s="22">
        <f t="shared" si="2"/>
        <v>0.3822</v>
      </c>
      <c r="J32" s="24"/>
      <c r="K32" s="63">
        <v>0</v>
      </c>
      <c r="L32" s="1">
        <v>0</v>
      </c>
    </row>
    <row r="33" spans="1:16" ht="15">
      <c r="A33" s="1">
        <v>27</v>
      </c>
      <c r="B33" s="105"/>
      <c r="C33" s="95" t="s">
        <v>37</v>
      </c>
      <c r="D33" s="103">
        <v>10</v>
      </c>
      <c r="E33" s="22">
        <v>0.4</v>
      </c>
      <c r="F33" s="22">
        <v>0.42</v>
      </c>
      <c r="G33" s="22">
        <f t="shared" si="1"/>
        <v>0.1176</v>
      </c>
      <c r="H33" s="28">
        <v>28</v>
      </c>
      <c r="I33" s="22">
        <f t="shared" si="2"/>
        <v>0.3024</v>
      </c>
      <c r="J33" s="24">
        <f>IF(P31&gt;0,ROUND(P31/1000,3),"")</f>
        <v>1.142</v>
      </c>
      <c r="K33" s="1">
        <v>0.03</v>
      </c>
      <c r="L33" s="1">
        <v>0.03</v>
      </c>
      <c r="N33" t="str">
        <f>IF(C35&lt;&gt;0,C35,N32)</f>
        <v>ТП-44</v>
      </c>
      <c r="O33">
        <f>D35</f>
        <v>10</v>
      </c>
      <c r="P33" s="42">
        <v>1007.8000000000027</v>
      </c>
    </row>
    <row r="34" spans="1:16" ht="15">
      <c r="A34" s="105">
        <v>28</v>
      </c>
      <c r="B34" s="106"/>
      <c r="C34" s="96"/>
      <c r="D34" s="104"/>
      <c r="E34" s="22">
        <v>0.4</v>
      </c>
      <c r="F34" s="22">
        <v>0.42</v>
      </c>
      <c r="G34" s="22">
        <f t="shared" si="1"/>
        <v>0.0924</v>
      </c>
      <c r="H34" s="28">
        <v>22</v>
      </c>
      <c r="I34" s="22">
        <f t="shared" si="2"/>
        <v>0.3276</v>
      </c>
      <c r="J34" s="24"/>
      <c r="K34" s="63">
        <v>0</v>
      </c>
      <c r="L34" s="1">
        <v>0</v>
      </c>
      <c r="N34" t="str">
        <f>IF(C36&lt;&gt;0,C36,N33)</f>
        <v>ТП-250</v>
      </c>
      <c r="O34">
        <f>D36</f>
        <v>10</v>
      </c>
      <c r="P34" s="42">
        <v>495.7800000000001</v>
      </c>
    </row>
    <row r="35" spans="1:12" ht="15">
      <c r="A35" s="106"/>
      <c r="B35" s="16"/>
      <c r="C35" s="8" t="s">
        <v>38</v>
      </c>
      <c r="D35" s="28">
        <v>10</v>
      </c>
      <c r="E35" s="22">
        <v>0.4</v>
      </c>
      <c r="F35" s="22">
        <v>0.42</v>
      </c>
      <c r="G35" s="22">
        <f t="shared" si="1"/>
        <v>0.24359999999999998</v>
      </c>
      <c r="H35" s="28">
        <v>58</v>
      </c>
      <c r="I35" s="22">
        <f t="shared" si="2"/>
        <v>0.1764</v>
      </c>
      <c r="J35" s="24">
        <f>IF(P33&gt;0,ROUND(P33/1000,3),"")</f>
        <v>1.008</v>
      </c>
      <c r="K35" s="63">
        <v>0</v>
      </c>
      <c r="L35" s="1">
        <v>0</v>
      </c>
    </row>
    <row r="36" spans="1:16" ht="15">
      <c r="A36" s="113">
        <v>29</v>
      </c>
      <c r="B36" s="105"/>
      <c r="C36" s="95" t="s">
        <v>39</v>
      </c>
      <c r="D36" s="103">
        <v>10</v>
      </c>
      <c r="E36" s="22">
        <v>0.63</v>
      </c>
      <c r="F36" s="22">
        <v>0.662</v>
      </c>
      <c r="G36" s="22">
        <f t="shared" si="1"/>
        <v>0.00662</v>
      </c>
      <c r="H36" s="28">
        <v>1</v>
      </c>
      <c r="I36" s="22">
        <f t="shared" si="2"/>
        <v>0.6553800000000001</v>
      </c>
      <c r="J36" s="24">
        <f>IF(P34&gt;0,ROUND(P34/1000,3),"")</f>
        <v>0.496</v>
      </c>
      <c r="K36" s="1">
        <v>0</v>
      </c>
      <c r="L36" s="1">
        <v>0</v>
      </c>
      <c r="N36" t="str">
        <f>IF(C38&lt;&gt;0,C38,N35)</f>
        <v>ТП-41</v>
      </c>
      <c r="O36">
        <f>D38</f>
        <v>10</v>
      </c>
      <c r="P36" s="42">
        <v>610.85</v>
      </c>
    </row>
    <row r="37" spans="1:12" ht="15">
      <c r="A37" s="114"/>
      <c r="B37" s="106"/>
      <c r="C37" s="96"/>
      <c r="D37" s="104"/>
      <c r="E37" s="22">
        <v>0.63</v>
      </c>
      <c r="F37" s="22">
        <v>0.662</v>
      </c>
      <c r="G37" s="22">
        <f t="shared" si="1"/>
        <v>0.08606</v>
      </c>
      <c r="H37" s="35">
        <v>13</v>
      </c>
      <c r="I37" s="24"/>
      <c r="J37" s="24"/>
      <c r="K37" s="1">
        <v>0</v>
      </c>
      <c r="L37" s="1">
        <v>0</v>
      </c>
    </row>
    <row r="38" spans="1:16" ht="15">
      <c r="A38" s="113">
        <v>30</v>
      </c>
      <c r="B38" s="95" t="s">
        <v>40</v>
      </c>
      <c r="C38" s="95" t="s">
        <v>41</v>
      </c>
      <c r="D38" s="120">
        <v>10</v>
      </c>
      <c r="E38" s="22">
        <v>0.4</v>
      </c>
      <c r="F38" s="22">
        <v>0.42</v>
      </c>
      <c r="G38" s="22">
        <f aca="true" t="shared" si="3" ref="G38:G45">F38*H38/100</f>
        <v>0.21</v>
      </c>
      <c r="H38" s="28">
        <v>50</v>
      </c>
      <c r="I38" s="22">
        <f aca="true" t="shared" si="4" ref="I38:I45">F38-G38</f>
        <v>0.21</v>
      </c>
      <c r="J38" s="24">
        <f>IF(P36&gt;0,ROUND(P36/1000,3),"")</f>
        <v>0.611</v>
      </c>
      <c r="K38" s="1">
        <v>0</v>
      </c>
      <c r="L38" s="1">
        <v>0</v>
      </c>
      <c r="N38" t="str">
        <f>IF(C40&lt;&gt;0,C40,N37)</f>
        <v>ТП-15</v>
      </c>
      <c r="O38">
        <f>D40</f>
        <v>10</v>
      </c>
      <c r="P38" s="42">
        <v>1528.8800000000017</v>
      </c>
    </row>
    <row r="39" spans="1:12" ht="15">
      <c r="A39" s="114"/>
      <c r="B39" s="96"/>
      <c r="C39" s="96"/>
      <c r="D39" s="121"/>
      <c r="E39" s="22">
        <v>0.4</v>
      </c>
      <c r="F39" s="22">
        <v>0.42</v>
      </c>
      <c r="G39" s="22">
        <f t="shared" si="3"/>
        <v>0</v>
      </c>
      <c r="H39" s="28">
        <v>0</v>
      </c>
      <c r="I39" s="22">
        <f t="shared" si="4"/>
        <v>0.42</v>
      </c>
      <c r="J39" s="24"/>
      <c r="K39" s="1">
        <v>0</v>
      </c>
      <c r="L39" s="1">
        <v>0</v>
      </c>
    </row>
    <row r="40" spans="1:16" ht="15">
      <c r="A40" s="116">
        <v>31</v>
      </c>
      <c r="B40" s="95"/>
      <c r="C40" s="95" t="s">
        <v>42</v>
      </c>
      <c r="D40" s="120">
        <v>10</v>
      </c>
      <c r="E40" s="22">
        <v>0.63</v>
      </c>
      <c r="F40" s="22">
        <v>0.662</v>
      </c>
      <c r="G40" s="22">
        <f t="shared" si="3"/>
        <v>0.08606</v>
      </c>
      <c r="H40" s="28">
        <v>13</v>
      </c>
      <c r="I40" s="22">
        <f t="shared" si="4"/>
        <v>0.57594</v>
      </c>
      <c r="J40" s="24">
        <f>IF(P38&gt;0,ROUND(P38/1000,3),"")</f>
        <v>1.529</v>
      </c>
      <c r="K40" s="1">
        <v>0.01</v>
      </c>
      <c r="L40" s="1">
        <v>0.01</v>
      </c>
      <c r="N40" t="str">
        <f>IF(C42&lt;&gt;0,C42,N39)</f>
        <v>ТП-12</v>
      </c>
      <c r="O40">
        <f>D42</f>
        <v>10</v>
      </c>
      <c r="P40" s="42">
        <v>1185.430000000001</v>
      </c>
    </row>
    <row r="41" spans="1:12" ht="15">
      <c r="A41" s="117"/>
      <c r="B41" s="96"/>
      <c r="C41" s="96"/>
      <c r="D41" s="121"/>
      <c r="E41" s="22">
        <v>0.63</v>
      </c>
      <c r="F41" s="22">
        <v>0.662</v>
      </c>
      <c r="G41" s="22">
        <f t="shared" si="3"/>
        <v>0.1986</v>
      </c>
      <c r="H41" s="28">
        <v>30</v>
      </c>
      <c r="I41" s="22">
        <f t="shared" si="4"/>
        <v>0.46340000000000003</v>
      </c>
      <c r="J41" s="24"/>
      <c r="K41" s="1">
        <v>0</v>
      </c>
      <c r="L41" s="1">
        <v>0</v>
      </c>
    </row>
    <row r="42" spans="1:16" ht="15">
      <c r="A42" s="116">
        <v>32</v>
      </c>
      <c r="B42" s="95"/>
      <c r="C42" s="109" t="s">
        <v>43</v>
      </c>
      <c r="D42" s="120">
        <v>10</v>
      </c>
      <c r="E42" s="22">
        <v>0.63</v>
      </c>
      <c r="F42" s="22">
        <v>0.662</v>
      </c>
      <c r="G42" s="22">
        <f t="shared" si="3"/>
        <v>0.10592</v>
      </c>
      <c r="H42" s="28">
        <v>16</v>
      </c>
      <c r="I42" s="22">
        <f t="shared" si="4"/>
        <v>0.55608</v>
      </c>
      <c r="J42" s="24">
        <f>IF(P40&gt;0,ROUND(P40/1000,3),"")</f>
        <v>1.185</v>
      </c>
      <c r="K42" s="63">
        <v>0</v>
      </c>
      <c r="L42" s="1">
        <v>0</v>
      </c>
      <c r="N42" t="str">
        <f>IF(C44&lt;&gt;0,C44,N41)</f>
        <v>ТП-30</v>
      </c>
      <c r="O42">
        <f>D44</f>
        <v>10</v>
      </c>
      <c r="P42" s="42">
        <v>1733.2999999999906</v>
      </c>
    </row>
    <row r="43" spans="1:12" ht="15">
      <c r="A43" s="117"/>
      <c r="B43" s="96"/>
      <c r="C43" s="110"/>
      <c r="D43" s="121"/>
      <c r="E43" s="22">
        <v>0.63</v>
      </c>
      <c r="F43" s="22">
        <v>0.662</v>
      </c>
      <c r="G43" s="22">
        <f t="shared" si="3"/>
        <v>0.05958</v>
      </c>
      <c r="H43" s="28">
        <v>9</v>
      </c>
      <c r="I43" s="22">
        <f t="shared" si="4"/>
        <v>0.6024200000000001</v>
      </c>
      <c r="J43" s="24"/>
      <c r="K43" s="63">
        <v>0</v>
      </c>
      <c r="L43" s="1">
        <v>0</v>
      </c>
    </row>
    <row r="44" spans="1:16" ht="15">
      <c r="A44" s="116">
        <v>33</v>
      </c>
      <c r="B44" s="95"/>
      <c r="C44" s="124" t="s">
        <v>44</v>
      </c>
      <c r="D44" s="126">
        <v>10</v>
      </c>
      <c r="E44" s="24">
        <v>0.4</v>
      </c>
      <c r="F44" s="24">
        <v>0.42</v>
      </c>
      <c r="G44" s="24">
        <f t="shared" si="3"/>
        <v>0.168</v>
      </c>
      <c r="H44" s="29">
        <v>40</v>
      </c>
      <c r="I44" s="24">
        <f t="shared" si="4"/>
        <v>0.252</v>
      </c>
      <c r="J44" s="24">
        <f>IF(P42&gt;0,ROUND(P42/1000,3),"")</f>
        <v>1.733</v>
      </c>
      <c r="K44" s="63">
        <v>0.015</v>
      </c>
      <c r="L44" s="1">
        <v>0.015</v>
      </c>
      <c r="N44" t="str">
        <f>IF(C46&lt;&gt;0,C46,N43)</f>
        <v>ТП-185</v>
      </c>
      <c r="O44">
        <f>D46</f>
        <v>10</v>
      </c>
      <c r="P44" s="42">
        <v>651.5</v>
      </c>
    </row>
    <row r="45" spans="1:12" ht="15">
      <c r="A45" s="117"/>
      <c r="B45" s="96"/>
      <c r="C45" s="125"/>
      <c r="D45" s="127"/>
      <c r="E45" s="24">
        <v>0.4</v>
      </c>
      <c r="F45" s="24">
        <v>0.42</v>
      </c>
      <c r="G45" s="24">
        <f t="shared" si="3"/>
        <v>0.0546</v>
      </c>
      <c r="H45" s="29">
        <v>13</v>
      </c>
      <c r="I45" s="24">
        <f t="shared" si="4"/>
        <v>0.3654</v>
      </c>
      <c r="J45" s="24"/>
      <c r="K45" s="63">
        <v>0</v>
      </c>
      <c r="L45" s="1">
        <v>0</v>
      </c>
    </row>
    <row r="46" spans="1:16" ht="15">
      <c r="A46" s="12">
        <v>34</v>
      </c>
      <c r="B46" s="95"/>
      <c r="C46" s="109" t="s">
        <v>45</v>
      </c>
      <c r="D46" s="120">
        <v>10</v>
      </c>
      <c r="E46" s="22">
        <v>0.4</v>
      </c>
      <c r="F46" s="22">
        <v>0.42</v>
      </c>
      <c r="G46" s="22">
        <f aca="true" t="shared" si="5" ref="G46:G58">F46*H46/100</f>
        <v>0.147</v>
      </c>
      <c r="H46" s="28">
        <v>35</v>
      </c>
      <c r="I46" s="22">
        <f aca="true" t="shared" si="6" ref="I46:I58">F46-G46</f>
        <v>0.273</v>
      </c>
      <c r="J46" s="24">
        <f>IF(P44&gt;0,ROUND(P44/1000,3),"")</f>
        <v>0.652</v>
      </c>
      <c r="K46" s="1">
        <v>0</v>
      </c>
      <c r="L46" s="1">
        <v>0</v>
      </c>
      <c r="N46" t="str">
        <f aca="true" t="shared" si="7" ref="N46:N52">IF(C48&lt;&gt;0,C48,N45)</f>
        <v>ТП-251</v>
      </c>
      <c r="O46">
        <f aca="true" t="shared" si="8" ref="O46:O52">D48</f>
        <v>10</v>
      </c>
      <c r="P46" s="42">
        <v>110</v>
      </c>
    </row>
    <row r="47" spans="1:16" ht="15">
      <c r="A47" s="12">
        <v>35</v>
      </c>
      <c r="B47" s="96"/>
      <c r="C47" s="110"/>
      <c r="D47" s="121"/>
      <c r="E47" s="22">
        <v>0.4</v>
      </c>
      <c r="F47" s="22">
        <v>0.42</v>
      </c>
      <c r="G47" s="22">
        <f t="shared" si="5"/>
        <v>0.0252</v>
      </c>
      <c r="H47" s="28">
        <v>6</v>
      </c>
      <c r="I47" s="22">
        <f t="shared" si="6"/>
        <v>0.3948</v>
      </c>
      <c r="J47" s="24"/>
      <c r="K47" s="1">
        <v>0</v>
      </c>
      <c r="L47" s="1">
        <v>0</v>
      </c>
      <c r="N47" t="str">
        <f t="shared" si="7"/>
        <v>ТП-105</v>
      </c>
      <c r="O47">
        <f t="shared" si="8"/>
        <v>10</v>
      </c>
      <c r="P47" s="42">
        <v>524.5</v>
      </c>
    </row>
    <row r="48" spans="1:16" ht="15">
      <c r="A48" s="12">
        <v>36</v>
      </c>
      <c r="B48" s="16" t="s">
        <v>46</v>
      </c>
      <c r="C48" s="3" t="s">
        <v>47</v>
      </c>
      <c r="D48" s="28">
        <v>10</v>
      </c>
      <c r="E48" s="22">
        <v>0.63</v>
      </c>
      <c r="F48" s="22">
        <v>0.662</v>
      </c>
      <c r="G48" s="22">
        <f t="shared" si="5"/>
        <v>0.08606</v>
      </c>
      <c r="H48" s="28">
        <v>13</v>
      </c>
      <c r="I48" s="22">
        <f t="shared" si="6"/>
        <v>0.57594</v>
      </c>
      <c r="J48" s="24">
        <f aca="true" t="shared" si="9" ref="J48:J54">IF(P46&gt;0,ROUND(P46/1000,3),"")</f>
        <v>0.11</v>
      </c>
      <c r="K48" s="1">
        <v>0</v>
      </c>
      <c r="L48" s="1">
        <v>0</v>
      </c>
      <c r="N48" t="str">
        <f t="shared" si="7"/>
        <v>ТП-135</v>
      </c>
      <c r="O48">
        <f t="shared" si="8"/>
        <v>10</v>
      </c>
      <c r="P48" s="42">
        <v>124.5</v>
      </c>
    </row>
    <row r="49" spans="1:16" ht="15">
      <c r="A49" s="12">
        <v>37</v>
      </c>
      <c r="B49" s="16"/>
      <c r="C49" s="3" t="s">
        <v>48</v>
      </c>
      <c r="D49" s="28">
        <v>10</v>
      </c>
      <c r="E49" s="22">
        <v>0.25</v>
      </c>
      <c r="F49" s="22">
        <v>0.263</v>
      </c>
      <c r="G49" s="22">
        <f t="shared" si="5"/>
        <v>0.09205</v>
      </c>
      <c r="H49" s="28">
        <v>35</v>
      </c>
      <c r="I49" s="22">
        <f t="shared" si="6"/>
        <v>0.17095</v>
      </c>
      <c r="J49" s="24">
        <f t="shared" si="9"/>
        <v>0.525</v>
      </c>
      <c r="K49" s="1">
        <v>0.0055</v>
      </c>
      <c r="L49" s="1">
        <v>0.0055</v>
      </c>
      <c r="N49" t="str">
        <f t="shared" si="7"/>
        <v>ТП-139</v>
      </c>
      <c r="O49">
        <f t="shared" si="8"/>
        <v>10</v>
      </c>
      <c r="P49" s="42">
        <v>402.5999999999999</v>
      </c>
    </row>
    <row r="50" spans="1:16" ht="15">
      <c r="A50" s="12">
        <v>38</v>
      </c>
      <c r="B50" s="16"/>
      <c r="C50" s="3" t="s">
        <v>49</v>
      </c>
      <c r="D50" s="28">
        <v>10</v>
      </c>
      <c r="E50" s="22">
        <v>0.25</v>
      </c>
      <c r="F50" s="22">
        <v>0.263</v>
      </c>
      <c r="G50" s="22">
        <f t="shared" si="5"/>
        <v>0.05523000000000001</v>
      </c>
      <c r="H50" s="28">
        <v>21</v>
      </c>
      <c r="I50" s="22">
        <f t="shared" si="6"/>
        <v>0.20777</v>
      </c>
      <c r="J50" s="24">
        <f t="shared" si="9"/>
        <v>0.125</v>
      </c>
      <c r="K50" s="1">
        <v>0</v>
      </c>
      <c r="L50" s="1">
        <v>0</v>
      </c>
      <c r="N50" t="str">
        <f t="shared" si="7"/>
        <v>ТП-177</v>
      </c>
      <c r="O50">
        <f t="shared" si="8"/>
        <v>10</v>
      </c>
      <c r="P50" s="42">
        <v>259</v>
      </c>
    </row>
    <row r="51" spans="1:16" ht="15">
      <c r="A51" s="12">
        <v>39</v>
      </c>
      <c r="B51" s="16"/>
      <c r="C51" s="3" t="s">
        <v>50</v>
      </c>
      <c r="D51" s="28">
        <v>10</v>
      </c>
      <c r="E51" s="22">
        <v>0.16</v>
      </c>
      <c r="F51" s="22">
        <v>0.168</v>
      </c>
      <c r="G51" s="22">
        <f t="shared" si="5"/>
        <v>0.06384000000000001</v>
      </c>
      <c r="H51" s="28">
        <v>38</v>
      </c>
      <c r="I51" s="22">
        <f t="shared" si="6"/>
        <v>0.10416</v>
      </c>
      <c r="J51" s="24">
        <f t="shared" si="9"/>
        <v>0.403</v>
      </c>
      <c r="K51" s="14">
        <v>0.0129</v>
      </c>
      <c r="L51" s="14">
        <v>0.0129</v>
      </c>
      <c r="N51" t="str">
        <f t="shared" si="7"/>
        <v>ТП-175</v>
      </c>
      <c r="O51">
        <f t="shared" si="8"/>
        <v>10</v>
      </c>
      <c r="P51" s="42">
        <v>265</v>
      </c>
    </row>
    <row r="52" spans="1:16" ht="15">
      <c r="A52" s="109">
        <v>40</v>
      </c>
      <c r="B52" s="16" t="s">
        <v>51</v>
      </c>
      <c r="C52" s="3" t="s">
        <v>52</v>
      </c>
      <c r="D52" s="28">
        <v>10</v>
      </c>
      <c r="E52" s="22">
        <v>0.25</v>
      </c>
      <c r="F52" s="22">
        <v>0.263</v>
      </c>
      <c r="G52" s="22">
        <f t="shared" si="5"/>
        <v>0.039450000000000006</v>
      </c>
      <c r="H52" s="28">
        <v>15</v>
      </c>
      <c r="I52" s="22">
        <f t="shared" si="6"/>
        <v>0.22355</v>
      </c>
      <c r="J52" s="24">
        <f t="shared" si="9"/>
        <v>0.259</v>
      </c>
      <c r="K52" s="1">
        <v>0.03</v>
      </c>
      <c r="L52" s="1">
        <v>0.03</v>
      </c>
      <c r="N52" t="str">
        <f t="shared" si="7"/>
        <v>ТП-26</v>
      </c>
      <c r="O52">
        <f t="shared" si="8"/>
        <v>10</v>
      </c>
      <c r="P52" s="42">
        <v>1788.1399999999853</v>
      </c>
    </row>
    <row r="53" spans="1:12" ht="15">
      <c r="A53" s="110"/>
      <c r="B53" s="16"/>
      <c r="C53" s="3" t="s">
        <v>53</v>
      </c>
      <c r="D53" s="28">
        <v>10</v>
      </c>
      <c r="E53" s="22">
        <v>0.25</v>
      </c>
      <c r="F53" s="22">
        <v>0.263</v>
      </c>
      <c r="G53" s="22">
        <f t="shared" si="5"/>
        <v>0.06312000000000001</v>
      </c>
      <c r="H53" s="28">
        <v>24</v>
      </c>
      <c r="I53" s="22">
        <f t="shared" si="6"/>
        <v>0.19988</v>
      </c>
      <c r="J53" s="24">
        <f t="shared" si="9"/>
        <v>0.265</v>
      </c>
      <c r="K53" s="1">
        <v>0</v>
      </c>
      <c r="L53" s="1">
        <v>0</v>
      </c>
    </row>
    <row r="54" spans="1:16" ht="15">
      <c r="A54" s="109">
        <v>41</v>
      </c>
      <c r="B54" s="95"/>
      <c r="C54" s="109" t="s">
        <v>54</v>
      </c>
      <c r="D54" s="122">
        <v>10</v>
      </c>
      <c r="E54" s="25">
        <v>0.4</v>
      </c>
      <c r="F54" s="25">
        <v>0.42</v>
      </c>
      <c r="G54" s="25">
        <f t="shared" si="5"/>
        <v>0.1092</v>
      </c>
      <c r="H54" s="28">
        <v>26</v>
      </c>
      <c r="I54" s="22">
        <f t="shared" si="6"/>
        <v>0.31079999999999997</v>
      </c>
      <c r="J54" s="24">
        <f t="shared" si="9"/>
        <v>1.788</v>
      </c>
      <c r="K54" s="1">
        <v>0</v>
      </c>
      <c r="L54" s="1">
        <v>0</v>
      </c>
      <c r="N54" t="str">
        <f>IF(C56&lt;&gt;0,C56,N53)</f>
        <v>ТП-27</v>
      </c>
      <c r="O54">
        <f>D56</f>
        <v>10</v>
      </c>
      <c r="P54" s="42">
        <v>1491.6700000000067</v>
      </c>
    </row>
    <row r="55" spans="1:12" ht="15">
      <c r="A55" s="110"/>
      <c r="B55" s="96"/>
      <c r="C55" s="110"/>
      <c r="D55" s="123"/>
      <c r="E55" s="25">
        <v>0.4</v>
      </c>
      <c r="F55" s="25">
        <v>0.42</v>
      </c>
      <c r="G55" s="25">
        <f t="shared" si="5"/>
        <v>0.042</v>
      </c>
      <c r="H55" s="28">
        <v>10</v>
      </c>
      <c r="I55" s="22">
        <f t="shared" si="6"/>
        <v>0.378</v>
      </c>
      <c r="J55" s="24"/>
      <c r="K55" s="1">
        <v>0</v>
      </c>
      <c r="L55" s="1">
        <v>0</v>
      </c>
    </row>
    <row r="56" spans="1:12" ht="15">
      <c r="A56" s="109">
        <v>42</v>
      </c>
      <c r="B56" s="95"/>
      <c r="C56" s="109" t="s">
        <v>55</v>
      </c>
      <c r="D56" s="122">
        <v>10</v>
      </c>
      <c r="E56" s="25">
        <v>0.4</v>
      </c>
      <c r="F56" s="25">
        <v>0.42</v>
      </c>
      <c r="G56" s="25">
        <f t="shared" si="5"/>
        <v>0.07139999999999999</v>
      </c>
      <c r="H56" s="28">
        <v>17</v>
      </c>
      <c r="I56" s="22">
        <f t="shared" si="6"/>
        <v>0.3486</v>
      </c>
      <c r="J56" s="24">
        <f>IF(P54&gt;0,ROUND(P54/1000,3),"")</f>
        <v>1.492</v>
      </c>
      <c r="K56" s="1">
        <v>0</v>
      </c>
      <c r="L56" s="1">
        <v>0</v>
      </c>
    </row>
    <row r="57" spans="1:16" ht="15">
      <c r="A57" s="110"/>
      <c r="B57" s="96"/>
      <c r="C57" s="110"/>
      <c r="D57" s="123"/>
      <c r="E57" s="25">
        <v>0.4</v>
      </c>
      <c r="F57" s="25">
        <v>0.42</v>
      </c>
      <c r="G57" s="25">
        <f t="shared" si="5"/>
        <v>0.1722</v>
      </c>
      <c r="H57" s="28">
        <v>41</v>
      </c>
      <c r="I57" s="22">
        <f t="shared" si="6"/>
        <v>0.2478</v>
      </c>
      <c r="J57" s="24"/>
      <c r="K57" s="1">
        <v>0</v>
      </c>
      <c r="L57" s="1">
        <v>0</v>
      </c>
      <c r="N57">
        <f>IF(C59&lt;&gt;0,C59,N56)</f>
        <v>0</v>
      </c>
      <c r="O57">
        <f>D59</f>
        <v>0</v>
      </c>
      <c r="P57" s="42">
        <v>2302.599999999964</v>
      </c>
    </row>
    <row r="58" spans="1:16" ht="15">
      <c r="A58" s="3">
        <v>43</v>
      </c>
      <c r="B58" s="95"/>
      <c r="C58" s="109" t="s">
        <v>56</v>
      </c>
      <c r="D58" s="122">
        <v>10</v>
      </c>
      <c r="E58" s="22">
        <v>0.4</v>
      </c>
      <c r="F58" s="22">
        <v>0.42</v>
      </c>
      <c r="G58" s="80">
        <f t="shared" si="5"/>
        <v>0.15539999999999998</v>
      </c>
      <c r="H58" s="29">
        <v>37</v>
      </c>
      <c r="I58" s="24">
        <f t="shared" si="6"/>
        <v>0.2646</v>
      </c>
      <c r="J58" s="24"/>
      <c r="K58" s="1">
        <v>0</v>
      </c>
      <c r="L58" s="1">
        <v>0</v>
      </c>
      <c r="N58" t="str">
        <f>IF(C60&lt;&gt;0,C60,N57)</f>
        <v>ТП-25</v>
      </c>
      <c r="O58">
        <f>D60</f>
        <v>10</v>
      </c>
      <c r="P58" s="42">
        <v>925.6000000000014</v>
      </c>
    </row>
    <row r="59" spans="1:16" ht="15">
      <c r="A59" s="109">
        <v>44</v>
      </c>
      <c r="B59" s="96"/>
      <c r="C59" s="110"/>
      <c r="D59" s="123"/>
      <c r="E59" s="22">
        <v>0.4</v>
      </c>
      <c r="F59" s="22">
        <v>0.42</v>
      </c>
      <c r="G59" s="22">
        <f aca="true" t="shared" si="10" ref="G59:G70">F59*H59/100</f>
        <v>0.0798</v>
      </c>
      <c r="H59" s="28">
        <v>19</v>
      </c>
      <c r="I59" s="22">
        <f aca="true" t="shared" si="11" ref="I59:I70">F59-G59</f>
        <v>0.3402</v>
      </c>
      <c r="J59" s="24">
        <f>IF(P57&gt;0,ROUND(P57/1000,3),"")</f>
        <v>2.303</v>
      </c>
      <c r="K59" s="1">
        <v>0</v>
      </c>
      <c r="L59" s="1">
        <v>0</v>
      </c>
      <c r="N59" t="str">
        <f>IF(C61&lt;&gt;0,C61,N58)</f>
        <v>ТП-55</v>
      </c>
      <c r="O59">
        <f>D61</f>
        <v>10</v>
      </c>
      <c r="P59" s="42">
        <v>428</v>
      </c>
    </row>
    <row r="60" spans="1:12" ht="15">
      <c r="A60" s="110"/>
      <c r="B60" s="16"/>
      <c r="C60" s="3" t="s">
        <v>57</v>
      </c>
      <c r="D60" s="33">
        <v>10</v>
      </c>
      <c r="E60" s="22">
        <v>0.4</v>
      </c>
      <c r="F60" s="22">
        <v>0.42</v>
      </c>
      <c r="G60" s="22">
        <f t="shared" si="10"/>
        <v>0.2268</v>
      </c>
      <c r="H60" s="28">
        <v>54</v>
      </c>
      <c r="I60" s="22">
        <f t="shared" si="11"/>
        <v>0.19319999999999998</v>
      </c>
      <c r="J60" s="24">
        <f>IF(P58&gt;0,ROUND(P58/1000,3),"")</f>
        <v>0.926</v>
      </c>
      <c r="K60" s="1">
        <v>0.0279</v>
      </c>
      <c r="L60" s="1">
        <v>0.0279</v>
      </c>
    </row>
    <row r="61" spans="1:16" ht="15">
      <c r="A61" s="109">
        <v>45</v>
      </c>
      <c r="B61" s="95"/>
      <c r="C61" s="109" t="s">
        <v>58</v>
      </c>
      <c r="D61" s="122">
        <v>10</v>
      </c>
      <c r="E61" s="22">
        <v>0.4</v>
      </c>
      <c r="F61" s="22">
        <v>0.42</v>
      </c>
      <c r="G61" s="22">
        <f t="shared" si="10"/>
        <v>0.0546</v>
      </c>
      <c r="H61" s="28">
        <v>13</v>
      </c>
      <c r="I61" s="22">
        <f t="shared" si="11"/>
        <v>0.3654</v>
      </c>
      <c r="J61" s="24">
        <f>IF(P59&gt;0,ROUND(P59/1000,3),"")</f>
        <v>0.428</v>
      </c>
      <c r="K61" s="1">
        <v>0</v>
      </c>
      <c r="L61" s="1">
        <v>0</v>
      </c>
      <c r="N61" t="str">
        <f>IF(C63&lt;&gt;0,C63,N60)</f>
        <v>ТП-63</v>
      </c>
      <c r="O61">
        <f>D63</f>
        <v>10</v>
      </c>
      <c r="P61" s="42">
        <v>1625.4300000000064</v>
      </c>
    </row>
    <row r="62" spans="1:12" ht="15">
      <c r="A62" s="110"/>
      <c r="B62" s="96"/>
      <c r="C62" s="110"/>
      <c r="D62" s="123"/>
      <c r="E62" s="22">
        <v>0.4</v>
      </c>
      <c r="F62" s="22">
        <v>0.42</v>
      </c>
      <c r="G62" s="22">
        <f t="shared" si="10"/>
        <v>0.042</v>
      </c>
      <c r="H62" s="28">
        <v>10</v>
      </c>
      <c r="I62" s="22">
        <f t="shared" si="11"/>
        <v>0.378</v>
      </c>
      <c r="J62" s="24"/>
      <c r="K62" s="1">
        <v>0</v>
      </c>
      <c r="L62" s="1">
        <v>0</v>
      </c>
    </row>
    <row r="63" spans="1:16" ht="15">
      <c r="A63" s="109">
        <v>46</v>
      </c>
      <c r="B63" s="95"/>
      <c r="C63" s="101" t="s">
        <v>129</v>
      </c>
      <c r="D63" s="122">
        <v>10</v>
      </c>
      <c r="E63" s="22">
        <v>0.63</v>
      </c>
      <c r="F63" s="22">
        <v>0.662</v>
      </c>
      <c r="G63" s="22">
        <f t="shared" si="10"/>
        <v>0.0331</v>
      </c>
      <c r="H63" s="28">
        <v>5</v>
      </c>
      <c r="I63" s="22">
        <f t="shared" si="11"/>
        <v>0.6289</v>
      </c>
      <c r="J63" s="22">
        <f>IF(P61&gt;0,ROUND(P61/1000,3),"")</f>
        <v>1.625</v>
      </c>
      <c r="K63" s="1">
        <v>0</v>
      </c>
      <c r="L63" s="1">
        <v>0</v>
      </c>
      <c r="N63" t="str">
        <f>IF(C65&lt;&gt;0,C65,N62)</f>
        <v>ТП-60</v>
      </c>
      <c r="O63">
        <f>D65</f>
        <v>10</v>
      </c>
      <c r="P63" s="42">
        <v>650.3000000000013</v>
      </c>
    </row>
    <row r="64" spans="1:12" ht="15">
      <c r="A64" s="110"/>
      <c r="B64" s="96"/>
      <c r="C64" s="102"/>
      <c r="D64" s="123"/>
      <c r="E64" s="22">
        <v>0.63</v>
      </c>
      <c r="F64" s="22">
        <v>0.662</v>
      </c>
      <c r="G64" s="22">
        <f t="shared" si="10"/>
        <v>0.0662</v>
      </c>
      <c r="H64" s="28">
        <v>10</v>
      </c>
      <c r="I64" s="22">
        <f t="shared" si="11"/>
        <v>0.5958</v>
      </c>
      <c r="J64" s="24"/>
      <c r="K64" s="1">
        <v>0</v>
      </c>
      <c r="L64" s="1">
        <v>0</v>
      </c>
    </row>
    <row r="65" spans="1:16" ht="15">
      <c r="A65" s="109">
        <v>47</v>
      </c>
      <c r="B65" s="95" t="s">
        <v>59</v>
      </c>
      <c r="C65" s="101" t="s">
        <v>61</v>
      </c>
      <c r="D65" s="122">
        <v>10</v>
      </c>
      <c r="E65" s="22">
        <v>0.4</v>
      </c>
      <c r="F65" s="22">
        <v>0.42</v>
      </c>
      <c r="G65" s="22">
        <f t="shared" si="10"/>
        <v>0.0294</v>
      </c>
      <c r="H65" s="28">
        <v>7</v>
      </c>
      <c r="I65" s="22">
        <f t="shared" si="11"/>
        <v>0.3906</v>
      </c>
      <c r="J65" s="22">
        <f>IF(P63&gt;0,ROUND(P63/1000,3),"")</f>
        <v>0.65</v>
      </c>
      <c r="K65" s="1">
        <v>0</v>
      </c>
      <c r="L65" s="1">
        <v>0</v>
      </c>
      <c r="N65" t="str">
        <f>IF(C67&lt;&gt;0,C67,N64)</f>
        <v>ТП-96</v>
      </c>
      <c r="O65">
        <f>D67</f>
        <v>10</v>
      </c>
      <c r="P65" s="42">
        <v>876.8300000000014</v>
      </c>
    </row>
    <row r="66" spans="1:12" ht="15">
      <c r="A66" s="110"/>
      <c r="B66" s="96"/>
      <c r="C66" s="102"/>
      <c r="D66" s="123"/>
      <c r="E66" s="22">
        <v>0.4</v>
      </c>
      <c r="F66" s="22">
        <v>0.42</v>
      </c>
      <c r="G66" s="22">
        <f t="shared" si="10"/>
        <v>0.0798</v>
      </c>
      <c r="H66" s="28">
        <v>19</v>
      </c>
      <c r="I66" s="22">
        <f t="shared" si="11"/>
        <v>0.3402</v>
      </c>
      <c r="J66" s="22"/>
      <c r="K66" s="1">
        <v>0</v>
      </c>
      <c r="L66" s="1">
        <v>0</v>
      </c>
    </row>
    <row r="67" spans="1:16" ht="15">
      <c r="A67" s="113">
        <v>48</v>
      </c>
      <c r="B67" s="95"/>
      <c r="C67" s="101" t="s">
        <v>130</v>
      </c>
      <c r="D67" s="103">
        <v>10</v>
      </c>
      <c r="E67" s="22">
        <v>0.63</v>
      </c>
      <c r="F67" s="22">
        <v>0.662</v>
      </c>
      <c r="G67" s="22">
        <f t="shared" si="10"/>
        <v>0.11916</v>
      </c>
      <c r="H67" s="28">
        <v>18</v>
      </c>
      <c r="I67" s="22">
        <f t="shared" si="11"/>
        <v>0.54284</v>
      </c>
      <c r="J67" s="22">
        <f>L71</f>
        <v>0</v>
      </c>
      <c r="K67" s="1">
        <v>0.015</v>
      </c>
      <c r="L67" s="1">
        <v>0.015</v>
      </c>
      <c r="N67" t="str">
        <f>IF(C69&lt;&gt;0,C69,N66)</f>
        <v>ТП-278</v>
      </c>
      <c r="O67">
        <f>D69</f>
        <v>10</v>
      </c>
      <c r="P67" s="42">
        <v>600</v>
      </c>
    </row>
    <row r="68" spans="1:12" ht="15">
      <c r="A68" s="114"/>
      <c r="B68" s="96"/>
      <c r="C68" s="102"/>
      <c r="D68" s="104"/>
      <c r="E68" s="22">
        <v>0.63</v>
      </c>
      <c r="F68" s="22">
        <v>0.662</v>
      </c>
      <c r="G68" s="22">
        <f t="shared" si="10"/>
        <v>0.039720000000000005</v>
      </c>
      <c r="H68" s="28">
        <v>6</v>
      </c>
      <c r="I68" s="22">
        <f t="shared" si="11"/>
        <v>0.62228</v>
      </c>
      <c r="J68" s="22"/>
      <c r="K68" s="1">
        <v>0</v>
      </c>
      <c r="L68" s="1">
        <v>0</v>
      </c>
    </row>
    <row r="69" spans="1:16" ht="15">
      <c r="A69" s="15">
        <v>49</v>
      </c>
      <c r="B69" s="95"/>
      <c r="C69" s="101" t="s">
        <v>64</v>
      </c>
      <c r="D69" s="103">
        <v>10</v>
      </c>
      <c r="E69" s="22">
        <v>1.25</v>
      </c>
      <c r="F69" s="24">
        <v>1.313</v>
      </c>
      <c r="G69" s="24">
        <f t="shared" si="10"/>
        <v>0</v>
      </c>
      <c r="H69" s="29">
        <v>0</v>
      </c>
      <c r="I69" s="24">
        <f t="shared" si="11"/>
        <v>1.313</v>
      </c>
      <c r="J69" s="22">
        <f>IF(P67&gt;0,ROUND(P67/1000,3),"")</f>
        <v>0.6</v>
      </c>
      <c r="K69" s="1">
        <v>0.09</v>
      </c>
      <c r="L69" s="1">
        <v>0.09</v>
      </c>
      <c r="N69" t="str">
        <f>IF(C71&lt;&gt;0,C71,N68)</f>
        <v>ТП-160</v>
      </c>
      <c r="O69">
        <f>D71</f>
        <v>10</v>
      </c>
      <c r="P69" s="42">
        <v>250</v>
      </c>
    </row>
    <row r="70" spans="1:12" ht="15">
      <c r="A70" s="113">
        <v>50</v>
      </c>
      <c r="B70" s="96"/>
      <c r="C70" s="102"/>
      <c r="D70" s="104"/>
      <c r="E70" s="22">
        <v>1.25</v>
      </c>
      <c r="F70" s="24">
        <v>1.313</v>
      </c>
      <c r="G70" s="24">
        <f t="shared" si="10"/>
        <v>0</v>
      </c>
      <c r="H70" s="29">
        <v>0</v>
      </c>
      <c r="I70" s="24">
        <f t="shared" si="11"/>
        <v>1.313</v>
      </c>
      <c r="J70" s="22"/>
      <c r="K70" s="1">
        <v>0</v>
      </c>
      <c r="L70" s="1">
        <v>0</v>
      </c>
    </row>
    <row r="71" spans="1:16" ht="15">
      <c r="A71" s="114"/>
      <c r="B71" s="16" t="s">
        <v>65</v>
      </c>
      <c r="C71" s="8" t="s">
        <v>68</v>
      </c>
      <c r="D71" s="34">
        <v>10</v>
      </c>
      <c r="E71" s="22">
        <v>0.4</v>
      </c>
      <c r="F71" s="22">
        <v>0.42</v>
      </c>
      <c r="G71" s="22">
        <f aca="true" t="shared" si="12" ref="G71:G77">F71*H71/100</f>
        <v>0.084</v>
      </c>
      <c r="H71" s="28">
        <v>20</v>
      </c>
      <c r="I71" s="22">
        <f aca="true" t="shared" si="13" ref="I71:I77">F71-G71</f>
        <v>0.33599999999999997</v>
      </c>
      <c r="J71" s="22">
        <f>IF(P69&gt;0,ROUND(P69/1000,3),"")</f>
        <v>0.25</v>
      </c>
      <c r="K71" s="1">
        <v>0</v>
      </c>
      <c r="L71" s="1">
        <v>0</v>
      </c>
      <c r="N71">
        <f>IF(C73&lt;&gt;0,C73,N70)</f>
        <v>0</v>
      </c>
      <c r="O71">
        <f>D73</f>
        <v>0</v>
      </c>
      <c r="P71" s="42">
        <v>880.2000000000024</v>
      </c>
    </row>
    <row r="72" spans="1:16" ht="15">
      <c r="A72" s="113">
        <v>51</v>
      </c>
      <c r="B72" s="95" t="s">
        <v>66</v>
      </c>
      <c r="C72" s="95" t="s">
        <v>69</v>
      </c>
      <c r="D72" s="103">
        <v>10</v>
      </c>
      <c r="E72" s="22">
        <v>0.4</v>
      </c>
      <c r="F72" s="22">
        <v>0.42</v>
      </c>
      <c r="G72" s="22">
        <f t="shared" si="12"/>
        <v>0.0294</v>
      </c>
      <c r="H72" s="28">
        <v>7</v>
      </c>
      <c r="I72" s="22">
        <f t="shared" si="13"/>
        <v>0.3906</v>
      </c>
      <c r="J72" s="22"/>
      <c r="K72" s="1">
        <v>0</v>
      </c>
      <c r="L72" s="1">
        <v>0</v>
      </c>
      <c r="N72" t="str">
        <f>IF(C74&lt;&gt;0,C74,N71)</f>
        <v>ТП-71</v>
      </c>
      <c r="O72">
        <f>D74</f>
        <v>10</v>
      </c>
      <c r="P72" s="42">
        <v>740.7000000000005</v>
      </c>
    </row>
    <row r="73" spans="1:12" ht="15">
      <c r="A73" s="114"/>
      <c r="B73" s="96"/>
      <c r="C73" s="96"/>
      <c r="D73" s="104"/>
      <c r="E73" s="22">
        <v>0.4</v>
      </c>
      <c r="F73" s="22">
        <v>0.42</v>
      </c>
      <c r="G73" s="22">
        <f t="shared" si="12"/>
        <v>0.147</v>
      </c>
      <c r="H73" s="28">
        <v>35</v>
      </c>
      <c r="I73" s="22">
        <f t="shared" si="13"/>
        <v>0.273</v>
      </c>
      <c r="J73" s="22">
        <f>IF(P71&gt;0,ROUND(P71/1000,3),"")</f>
        <v>0.88</v>
      </c>
      <c r="K73" s="1">
        <v>0</v>
      </c>
      <c r="L73" s="1">
        <v>0</v>
      </c>
    </row>
    <row r="74" spans="1:16" ht="15">
      <c r="A74" s="105">
        <v>52</v>
      </c>
      <c r="B74" s="95"/>
      <c r="C74" s="95" t="s">
        <v>70</v>
      </c>
      <c r="D74" s="103">
        <v>10</v>
      </c>
      <c r="E74" s="22">
        <v>0.4</v>
      </c>
      <c r="F74" s="22">
        <v>0.42</v>
      </c>
      <c r="G74" s="22">
        <f t="shared" si="12"/>
        <v>0.36119999999999997</v>
      </c>
      <c r="H74" s="28">
        <v>86</v>
      </c>
      <c r="I74" s="22">
        <f t="shared" si="13"/>
        <v>0.05880000000000002</v>
      </c>
      <c r="J74" s="22">
        <f>IF(P72&gt;0,ROUND(P72/1000,3),"")</f>
        <v>0.741</v>
      </c>
      <c r="K74" s="1">
        <v>0</v>
      </c>
      <c r="L74" s="1">
        <v>0</v>
      </c>
      <c r="N74" t="str">
        <f>IF(C76&lt;&gt;0,C76,N73)</f>
        <v>ТП-72</v>
      </c>
      <c r="O74">
        <f>D76</f>
        <v>10</v>
      </c>
      <c r="P74" s="42">
        <v>845.2300000000025</v>
      </c>
    </row>
    <row r="75" spans="1:12" ht="15">
      <c r="A75" s="106"/>
      <c r="B75" s="96"/>
      <c r="C75" s="96"/>
      <c r="D75" s="104"/>
      <c r="E75" s="22">
        <v>0.4</v>
      </c>
      <c r="F75" s="22">
        <v>0.42</v>
      </c>
      <c r="G75" s="22">
        <f t="shared" si="12"/>
        <v>0.0084</v>
      </c>
      <c r="H75" s="28">
        <v>2</v>
      </c>
      <c r="I75" s="22">
        <f t="shared" si="13"/>
        <v>0.41159999999999997</v>
      </c>
      <c r="J75" s="22"/>
      <c r="K75" s="1">
        <v>0</v>
      </c>
      <c r="L75" s="1">
        <v>0</v>
      </c>
    </row>
    <row r="76" spans="1:16" ht="15">
      <c r="A76" s="113">
        <v>53</v>
      </c>
      <c r="B76" s="95" t="s">
        <v>67</v>
      </c>
      <c r="C76" s="101" t="s">
        <v>71</v>
      </c>
      <c r="D76" s="99">
        <v>10</v>
      </c>
      <c r="E76" s="24">
        <v>0.25</v>
      </c>
      <c r="F76" s="24">
        <f>E76*1.05</f>
        <v>0.2625</v>
      </c>
      <c r="G76" s="24">
        <f t="shared" si="12"/>
        <v>0.021</v>
      </c>
      <c r="H76" s="29">
        <v>8</v>
      </c>
      <c r="I76" s="24">
        <f t="shared" si="13"/>
        <v>0.24150000000000002</v>
      </c>
      <c r="J76" s="22">
        <f>IF(P74&gt;0,ROUND(P74/1000,3),"")</f>
        <v>0.845</v>
      </c>
      <c r="K76" s="1">
        <v>0</v>
      </c>
      <c r="L76" s="1">
        <v>0</v>
      </c>
      <c r="N76" t="str">
        <f>IF(C78&lt;&gt;0,C78,N75)</f>
        <v>ТП-73</v>
      </c>
      <c r="O76">
        <f>D78</f>
        <v>10</v>
      </c>
      <c r="P76" s="42">
        <v>947.900000000004</v>
      </c>
    </row>
    <row r="77" spans="1:12" ht="15">
      <c r="A77" s="114"/>
      <c r="B77" s="96"/>
      <c r="C77" s="102"/>
      <c r="D77" s="100"/>
      <c r="E77" s="24">
        <v>0.25</v>
      </c>
      <c r="F77" s="24">
        <f>E77*1.05</f>
        <v>0.2625</v>
      </c>
      <c r="G77" s="24">
        <f t="shared" si="12"/>
        <v>0.06825</v>
      </c>
      <c r="H77" s="29">
        <v>26</v>
      </c>
      <c r="I77" s="24">
        <f t="shared" si="13"/>
        <v>0.19425</v>
      </c>
      <c r="J77" s="22"/>
      <c r="K77" s="1">
        <v>0</v>
      </c>
      <c r="L77" s="1">
        <v>0</v>
      </c>
    </row>
    <row r="78" spans="1:16" ht="15">
      <c r="A78" s="113">
        <v>54</v>
      </c>
      <c r="B78" s="105"/>
      <c r="C78" s="95" t="s">
        <v>72</v>
      </c>
      <c r="D78" s="103">
        <v>10</v>
      </c>
      <c r="E78" s="22">
        <v>0.4</v>
      </c>
      <c r="F78" s="22">
        <v>0.42</v>
      </c>
      <c r="G78" s="22">
        <f aca="true" t="shared" si="14" ref="G78:G85">F78*H78/100</f>
        <v>0.13019999999999998</v>
      </c>
      <c r="H78" s="28">
        <v>31</v>
      </c>
      <c r="I78" s="22">
        <f aca="true" t="shared" si="15" ref="I78:I85">F78-G78</f>
        <v>0.2898</v>
      </c>
      <c r="J78" s="22">
        <f>IF(P76&gt;0,ROUND(P76/1000,3),"")</f>
        <v>0.948</v>
      </c>
      <c r="K78" s="1">
        <v>0</v>
      </c>
      <c r="L78" s="1">
        <v>0</v>
      </c>
      <c r="N78" t="str">
        <f>IF(C80&lt;&gt;0,C80,N77)</f>
        <v>РП-3</v>
      </c>
      <c r="O78">
        <f>D80</f>
        <v>10</v>
      </c>
      <c r="P78" s="42">
        <v>1664.4499999999882</v>
      </c>
    </row>
    <row r="79" spans="1:12" ht="15">
      <c r="A79" s="114"/>
      <c r="B79" s="106"/>
      <c r="C79" s="96"/>
      <c r="D79" s="104"/>
      <c r="E79" s="22">
        <v>0.4</v>
      </c>
      <c r="F79" s="22">
        <v>0.42</v>
      </c>
      <c r="G79" s="22">
        <f t="shared" si="14"/>
        <v>0.0294</v>
      </c>
      <c r="H79" s="28">
        <v>7</v>
      </c>
      <c r="I79" s="22">
        <f t="shared" si="15"/>
        <v>0.3906</v>
      </c>
      <c r="J79" s="22"/>
      <c r="K79" s="1">
        <v>0</v>
      </c>
      <c r="L79" s="1">
        <v>0</v>
      </c>
    </row>
    <row r="80" spans="1:16" ht="15">
      <c r="A80" s="15">
        <v>55</v>
      </c>
      <c r="B80" s="95"/>
      <c r="C80" s="109" t="s">
        <v>60</v>
      </c>
      <c r="D80" s="103">
        <v>10</v>
      </c>
      <c r="E80" s="22">
        <v>0.63</v>
      </c>
      <c r="F80" s="22">
        <v>0.662</v>
      </c>
      <c r="G80" s="22">
        <f t="shared" si="14"/>
        <v>0.11916</v>
      </c>
      <c r="H80" s="28">
        <v>18</v>
      </c>
      <c r="I80" s="22">
        <f t="shared" si="15"/>
        <v>0.54284</v>
      </c>
      <c r="J80" s="22">
        <f>IF(P78&gt;0,ROUND(P78/1000,3),"")</f>
        <v>1.664</v>
      </c>
      <c r="K80" s="1">
        <v>0</v>
      </c>
      <c r="L80" s="1">
        <v>0</v>
      </c>
      <c r="N80" t="str">
        <f>IF(C82&lt;&gt;0,C82,N79)</f>
        <v>ТП-163</v>
      </c>
      <c r="O80">
        <f>D82</f>
        <v>10</v>
      </c>
      <c r="P80" s="42">
        <v>167</v>
      </c>
    </row>
    <row r="81" spans="1:16" ht="15">
      <c r="A81" s="113">
        <v>56</v>
      </c>
      <c r="B81" s="96"/>
      <c r="C81" s="110"/>
      <c r="D81" s="104"/>
      <c r="E81" s="22">
        <v>0.63</v>
      </c>
      <c r="F81" s="22">
        <v>0.662</v>
      </c>
      <c r="G81" s="22">
        <f t="shared" si="14"/>
        <v>0.1324</v>
      </c>
      <c r="H81" s="28">
        <v>20</v>
      </c>
      <c r="I81" s="22">
        <f t="shared" si="15"/>
        <v>0.5296000000000001</v>
      </c>
      <c r="J81" s="22"/>
      <c r="K81" s="1">
        <v>0</v>
      </c>
      <c r="L81" s="1">
        <v>0</v>
      </c>
      <c r="N81" t="str">
        <f>IF(C83&lt;&gt;0,C83,N80)</f>
        <v>ТП-138</v>
      </c>
      <c r="O81">
        <f>D83</f>
        <v>10</v>
      </c>
      <c r="P81" s="42">
        <v>976.0999999999999</v>
      </c>
    </row>
    <row r="82" spans="1:12" ht="15">
      <c r="A82" s="114"/>
      <c r="B82" s="16" t="s">
        <v>73</v>
      </c>
      <c r="C82" s="3" t="s">
        <v>131</v>
      </c>
      <c r="D82" s="34">
        <v>10</v>
      </c>
      <c r="E82" s="22">
        <v>0.25</v>
      </c>
      <c r="F82" s="22">
        <v>0.263</v>
      </c>
      <c r="G82" s="22">
        <f t="shared" si="14"/>
        <v>0.07890000000000001</v>
      </c>
      <c r="H82" s="28">
        <v>30</v>
      </c>
      <c r="I82" s="22">
        <f t="shared" si="15"/>
        <v>0.18409999999999999</v>
      </c>
      <c r="J82" s="22">
        <f>IF(P80&gt;0,ROUND(P80/1000,3),"")</f>
        <v>0.167</v>
      </c>
      <c r="K82" s="1">
        <v>0</v>
      </c>
      <c r="L82" s="1">
        <v>0</v>
      </c>
    </row>
    <row r="83" spans="1:16" ht="15">
      <c r="A83" s="113">
        <v>57</v>
      </c>
      <c r="B83" s="95"/>
      <c r="C83" s="109" t="s">
        <v>74</v>
      </c>
      <c r="D83" s="103">
        <v>10</v>
      </c>
      <c r="E83" s="22">
        <v>0.63</v>
      </c>
      <c r="F83" s="22">
        <v>0.662</v>
      </c>
      <c r="G83" s="22">
        <f t="shared" si="14"/>
        <v>0.14564</v>
      </c>
      <c r="H83" s="28">
        <v>22</v>
      </c>
      <c r="I83" s="22">
        <f t="shared" si="15"/>
        <v>0.51636</v>
      </c>
      <c r="J83" s="22">
        <f>IF(P81&gt;0,ROUND(P81/1000,3),"")</f>
        <v>0.976</v>
      </c>
      <c r="K83" s="1">
        <v>0</v>
      </c>
      <c r="L83" s="1">
        <v>0</v>
      </c>
      <c r="P83" s="42"/>
    </row>
    <row r="84" spans="1:16" ht="15">
      <c r="A84" s="114"/>
      <c r="B84" s="96"/>
      <c r="C84" s="110"/>
      <c r="D84" s="104"/>
      <c r="E84" s="22">
        <v>0.63</v>
      </c>
      <c r="F84" s="22">
        <v>0.662</v>
      </c>
      <c r="G84" s="22">
        <f t="shared" si="14"/>
        <v>0.0331</v>
      </c>
      <c r="H84" s="28">
        <v>5</v>
      </c>
      <c r="I84" s="22">
        <f t="shared" si="15"/>
        <v>0.6289</v>
      </c>
      <c r="J84" s="22"/>
      <c r="K84" s="1">
        <v>0</v>
      </c>
      <c r="L84" s="1">
        <v>0</v>
      </c>
      <c r="N84" t="s">
        <v>75</v>
      </c>
      <c r="O84" s="44">
        <v>10</v>
      </c>
      <c r="P84" s="42">
        <v>360.6</v>
      </c>
    </row>
    <row r="85" spans="1:16" ht="15">
      <c r="A85" s="113">
        <v>58</v>
      </c>
      <c r="B85" s="95"/>
      <c r="C85" s="124" t="s">
        <v>75</v>
      </c>
      <c r="D85" s="99">
        <v>10</v>
      </c>
      <c r="E85" s="24">
        <v>0.63</v>
      </c>
      <c r="F85" s="24">
        <v>0.662</v>
      </c>
      <c r="G85" s="80">
        <f t="shared" si="14"/>
        <v>0.01324</v>
      </c>
      <c r="H85" s="29">
        <v>2</v>
      </c>
      <c r="I85" s="24">
        <f t="shared" si="15"/>
        <v>0.64876</v>
      </c>
      <c r="J85" s="22">
        <f>IF(P83&gt;0,ROUND(P83/1000,3),"")</f>
      </c>
      <c r="K85" s="1">
        <v>0.01</v>
      </c>
      <c r="L85" s="1">
        <v>0.01</v>
      </c>
      <c r="N85" t="str">
        <f>IF(C87&lt;&gt;0,C87,N84)</f>
        <v>ТП-45</v>
      </c>
      <c r="O85">
        <f>D87</f>
        <v>10</v>
      </c>
      <c r="P85" s="42">
        <v>1579.4000000000078</v>
      </c>
    </row>
    <row r="86" spans="1:12" ht="15">
      <c r="A86" s="114"/>
      <c r="B86" s="96"/>
      <c r="C86" s="125"/>
      <c r="D86" s="100"/>
      <c r="E86" s="24">
        <v>0.63</v>
      </c>
      <c r="F86" s="24">
        <v>0.662</v>
      </c>
      <c r="G86" s="24">
        <f>F86*H86/100</f>
        <v>0.0331</v>
      </c>
      <c r="H86" s="29">
        <v>5</v>
      </c>
      <c r="I86" s="24">
        <f>F86-G86</f>
        <v>0.6289</v>
      </c>
      <c r="J86" s="22">
        <v>0.361</v>
      </c>
      <c r="K86" s="1">
        <v>0</v>
      </c>
      <c r="L86" s="1">
        <v>0</v>
      </c>
    </row>
    <row r="87" spans="1:16" ht="15">
      <c r="A87" s="113">
        <v>59</v>
      </c>
      <c r="B87" s="95"/>
      <c r="C87" s="109" t="s">
        <v>78</v>
      </c>
      <c r="D87" s="103">
        <v>10</v>
      </c>
      <c r="E87" s="22">
        <v>0.4</v>
      </c>
      <c r="F87" s="22">
        <v>0.42</v>
      </c>
      <c r="G87" s="22">
        <f aca="true" t="shared" si="16" ref="G87:G103">F87*H87/100</f>
        <v>0.0546</v>
      </c>
      <c r="H87" s="28">
        <v>13</v>
      </c>
      <c r="I87" s="22">
        <f aca="true" t="shared" si="17" ref="I87:I103">F87-G87</f>
        <v>0.3654</v>
      </c>
      <c r="J87" s="22">
        <f>IF(P85&gt;0,ROUND(P85/1000,3),"")</f>
        <v>1.579</v>
      </c>
      <c r="K87" s="1">
        <v>0</v>
      </c>
      <c r="L87" s="1">
        <v>0</v>
      </c>
      <c r="N87" t="str">
        <f>IF(C89&lt;&gt;0,C89,N86)</f>
        <v>ТП-76</v>
      </c>
      <c r="O87">
        <f>D89</f>
        <v>10</v>
      </c>
      <c r="P87" s="42">
        <v>935.3000000000058</v>
      </c>
    </row>
    <row r="88" spans="1:12" ht="15">
      <c r="A88" s="114"/>
      <c r="B88" s="96"/>
      <c r="C88" s="110"/>
      <c r="D88" s="104"/>
      <c r="E88" s="22">
        <v>0.4</v>
      </c>
      <c r="F88" s="22">
        <v>0.42</v>
      </c>
      <c r="G88" s="22">
        <f t="shared" si="16"/>
        <v>0.1008</v>
      </c>
      <c r="H88" s="28">
        <v>24</v>
      </c>
      <c r="I88" s="22">
        <f t="shared" si="17"/>
        <v>0.3192</v>
      </c>
      <c r="J88" s="22"/>
      <c r="K88" s="1">
        <v>0</v>
      </c>
      <c r="L88" s="1">
        <v>0</v>
      </c>
    </row>
    <row r="89" spans="1:16" ht="15">
      <c r="A89" s="113">
        <v>60</v>
      </c>
      <c r="B89" s="95"/>
      <c r="C89" s="109" t="s">
        <v>62</v>
      </c>
      <c r="D89" s="103">
        <v>10</v>
      </c>
      <c r="E89" s="22">
        <v>0.63</v>
      </c>
      <c r="F89" s="22">
        <v>0.662</v>
      </c>
      <c r="G89" s="22">
        <f t="shared" si="16"/>
        <v>0.07944000000000001</v>
      </c>
      <c r="H89" s="28">
        <v>12</v>
      </c>
      <c r="I89" s="22">
        <f t="shared" si="17"/>
        <v>0.58256</v>
      </c>
      <c r="J89" s="22">
        <f>IF(P87&gt;0,ROUND(P87/1000,3),"")</f>
        <v>0.935</v>
      </c>
      <c r="K89" s="1">
        <v>0</v>
      </c>
      <c r="L89" s="1">
        <v>0</v>
      </c>
      <c r="N89" t="str">
        <f>IF(C91&lt;&gt;0,C91,N88)</f>
        <v>ТП-157</v>
      </c>
      <c r="O89">
        <f>D91</f>
        <v>10</v>
      </c>
      <c r="P89" s="42">
        <v>1187.2000000000053</v>
      </c>
    </row>
    <row r="90" spans="1:12" ht="15">
      <c r="A90" s="114"/>
      <c r="B90" s="96"/>
      <c r="C90" s="110"/>
      <c r="D90" s="104"/>
      <c r="E90" s="22">
        <v>0.63</v>
      </c>
      <c r="F90" s="22">
        <v>0.662</v>
      </c>
      <c r="G90" s="22">
        <f t="shared" si="16"/>
        <v>0.07944000000000001</v>
      </c>
      <c r="H90" s="28">
        <v>12</v>
      </c>
      <c r="I90" s="22">
        <f t="shared" si="17"/>
        <v>0.58256</v>
      </c>
      <c r="J90" s="22"/>
      <c r="K90" s="1">
        <v>0</v>
      </c>
      <c r="L90" s="1">
        <v>0</v>
      </c>
    </row>
    <row r="91" spans="1:16" ht="15">
      <c r="A91" s="113">
        <v>61</v>
      </c>
      <c r="B91" s="78"/>
      <c r="C91" s="78" t="s">
        <v>63</v>
      </c>
      <c r="D91" s="103">
        <v>10</v>
      </c>
      <c r="E91" s="22">
        <v>0.63</v>
      </c>
      <c r="F91" s="22">
        <v>0.662</v>
      </c>
      <c r="G91" s="22">
        <f t="shared" si="16"/>
        <v>0.12578</v>
      </c>
      <c r="H91" s="28">
        <v>19</v>
      </c>
      <c r="I91" s="22">
        <f t="shared" si="17"/>
        <v>0.53622</v>
      </c>
      <c r="J91" s="22">
        <f>IF(P89&gt;0,ROUND(P89/1000,3),"")</f>
        <v>1.187</v>
      </c>
      <c r="K91" s="1">
        <v>0</v>
      </c>
      <c r="L91" s="1">
        <v>0</v>
      </c>
      <c r="N91" t="str">
        <f>IF(C93&lt;&gt;0,C93,N90)</f>
        <v>ТП-64</v>
      </c>
      <c r="O91">
        <f>D93</f>
        <v>10</v>
      </c>
      <c r="P91" s="42">
        <v>1516.600000000001</v>
      </c>
    </row>
    <row r="92" spans="1:12" ht="15">
      <c r="A92" s="114"/>
      <c r="B92" s="79"/>
      <c r="C92" s="79"/>
      <c r="D92" s="104"/>
      <c r="E92" s="22">
        <v>0.63</v>
      </c>
      <c r="F92" s="22">
        <v>0.662</v>
      </c>
      <c r="G92" s="22">
        <f t="shared" si="16"/>
        <v>0.13902</v>
      </c>
      <c r="H92" s="28">
        <v>21</v>
      </c>
      <c r="I92" s="22">
        <f t="shared" si="17"/>
        <v>0.52298</v>
      </c>
      <c r="J92" s="22"/>
      <c r="K92" s="1">
        <v>0</v>
      </c>
      <c r="L92" s="1">
        <v>0</v>
      </c>
    </row>
    <row r="93" spans="1:16" ht="15">
      <c r="A93" s="128">
        <v>62</v>
      </c>
      <c r="B93" s="95"/>
      <c r="C93" s="109" t="s">
        <v>76</v>
      </c>
      <c r="D93" s="103">
        <v>10</v>
      </c>
      <c r="E93" s="22">
        <v>0.63</v>
      </c>
      <c r="F93" s="22">
        <v>0.662</v>
      </c>
      <c r="G93" s="22">
        <f t="shared" si="16"/>
        <v>0.046340000000000006</v>
      </c>
      <c r="H93" s="28">
        <v>7</v>
      </c>
      <c r="I93" s="22">
        <f t="shared" si="17"/>
        <v>0.61566</v>
      </c>
      <c r="J93" s="22">
        <f>IF(P91&gt;0,ROUND(P91/1000,3),"")</f>
        <v>1.517</v>
      </c>
      <c r="K93" s="1">
        <v>0</v>
      </c>
      <c r="L93" s="1">
        <v>0</v>
      </c>
      <c r="N93" t="str">
        <f>IF(C95&lt;&gt;0,C95,N92)</f>
        <v>ТП-62</v>
      </c>
      <c r="O93">
        <f>D95</f>
        <v>10</v>
      </c>
      <c r="P93" s="42">
        <v>1257.8000000000047</v>
      </c>
    </row>
    <row r="94" spans="1:12" ht="15">
      <c r="A94" s="129"/>
      <c r="B94" s="96"/>
      <c r="C94" s="110"/>
      <c r="D94" s="104"/>
      <c r="E94" s="22">
        <v>0.63</v>
      </c>
      <c r="F94" s="22">
        <v>0.662</v>
      </c>
      <c r="G94" s="22">
        <f t="shared" si="16"/>
        <v>0.00662</v>
      </c>
      <c r="H94" s="28">
        <v>1</v>
      </c>
      <c r="I94" s="22">
        <f t="shared" si="17"/>
        <v>0.6553800000000001</v>
      </c>
      <c r="J94" s="22"/>
      <c r="K94" s="1">
        <v>0</v>
      </c>
      <c r="L94" s="1">
        <v>0</v>
      </c>
    </row>
    <row r="95" spans="1:16" ht="15">
      <c r="A95" s="97">
        <v>63</v>
      </c>
      <c r="B95" s="128"/>
      <c r="C95" s="101" t="s">
        <v>77</v>
      </c>
      <c r="D95" s="99">
        <v>10</v>
      </c>
      <c r="E95" s="24">
        <v>0.5</v>
      </c>
      <c r="F95" s="22">
        <v>0.525</v>
      </c>
      <c r="G95" s="22">
        <f t="shared" si="16"/>
        <v>0.084</v>
      </c>
      <c r="H95" s="28">
        <v>16</v>
      </c>
      <c r="I95" s="22">
        <f t="shared" si="17"/>
        <v>0.441</v>
      </c>
      <c r="J95" s="22">
        <f>IF(P93&gt;0,ROUND(P93/1000,3),"")</f>
        <v>1.258</v>
      </c>
      <c r="K95" s="1">
        <v>0</v>
      </c>
      <c r="L95" s="1">
        <v>0</v>
      </c>
      <c r="N95">
        <f>IF(C98&lt;&gt;0,C98,N94)</f>
        <v>0</v>
      </c>
      <c r="O95">
        <f>D98</f>
        <v>0</v>
      </c>
      <c r="P95" s="42">
        <v>502.51999999999987</v>
      </c>
    </row>
    <row r="96" spans="1:16" ht="15">
      <c r="A96" s="98"/>
      <c r="B96" s="129"/>
      <c r="C96" s="102"/>
      <c r="D96" s="100"/>
      <c r="E96" s="24">
        <v>0.25</v>
      </c>
      <c r="F96" s="22">
        <v>0.662</v>
      </c>
      <c r="G96" s="22">
        <f t="shared" si="16"/>
        <v>0.15226</v>
      </c>
      <c r="H96" s="29">
        <v>23</v>
      </c>
      <c r="I96" s="22">
        <f t="shared" si="17"/>
        <v>0.5097400000000001</v>
      </c>
      <c r="J96" s="22"/>
      <c r="K96" s="1">
        <v>0</v>
      </c>
      <c r="L96" s="1">
        <v>0</v>
      </c>
      <c r="N96" t="str">
        <f>IF(C99&lt;&gt;0,C99,N95)</f>
        <v>ТП-150</v>
      </c>
      <c r="O96">
        <f>D99</f>
        <v>10</v>
      </c>
      <c r="P96" s="42">
        <v>612.3000000000001</v>
      </c>
    </row>
    <row r="97" spans="1:16" ht="15">
      <c r="A97" s="134">
        <v>64</v>
      </c>
      <c r="B97" s="136"/>
      <c r="C97" s="132" t="s">
        <v>310</v>
      </c>
      <c r="D97" s="146">
        <v>10</v>
      </c>
      <c r="E97" s="91">
        <v>0.25</v>
      </c>
      <c r="F97" s="91">
        <v>0.263</v>
      </c>
      <c r="G97" s="91">
        <f>F97*H97/100</f>
        <v>0</v>
      </c>
      <c r="H97" s="92">
        <v>0</v>
      </c>
      <c r="I97" s="91">
        <v>0</v>
      </c>
      <c r="J97" s="91">
        <v>0</v>
      </c>
      <c r="K97" s="64">
        <v>0</v>
      </c>
      <c r="L97" s="1"/>
      <c r="P97" s="42"/>
    </row>
    <row r="98" spans="1:16" ht="15">
      <c r="A98" s="135"/>
      <c r="B98" s="137"/>
      <c r="C98" s="133"/>
      <c r="D98" s="147"/>
      <c r="E98" s="91">
        <v>0.63</v>
      </c>
      <c r="F98" s="91">
        <v>0.263</v>
      </c>
      <c r="G98" s="91">
        <f>F98*H98/100</f>
        <v>0</v>
      </c>
      <c r="H98" s="92">
        <v>0</v>
      </c>
      <c r="I98" s="91">
        <v>0</v>
      </c>
      <c r="J98" s="91">
        <v>0</v>
      </c>
      <c r="K98" s="64">
        <v>0</v>
      </c>
      <c r="L98" s="1">
        <v>0</v>
      </c>
      <c r="N98" t="str">
        <f>IF(C100&lt;&gt;0,C100,N96)</f>
        <v>ТП-20</v>
      </c>
      <c r="O98">
        <f>D100</f>
        <v>10</v>
      </c>
      <c r="P98" s="42">
        <v>923.6000000000009</v>
      </c>
    </row>
    <row r="99" spans="1:16" ht="15">
      <c r="A99" s="1">
        <v>66</v>
      </c>
      <c r="B99" s="16" t="s">
        <v>79</v>
      </c>
      <c r="C99" s="65" t="s">
        <v>80</v>
      </c>
      <c r="D99" s="34">
        <v>10</v>
      </c>
      <c r="E99" s="22">
        <v>0.63</v>
      </c>
      <c r="F99" s="22">
        <v>0.662</v>
      </c>
      <c r="G99" s="22">
        <f t="shared" si="16"/>
        <v>0.30452</v>
      </c>
      <c r="H99" s="28">
        <v>46</v>
      </c>
      <c r="I99" s="22">
        <f t="shared" si="17"/>
        <v>0.35748</v>
      </c>
      <c r="J99" s="22">
        <f>IF(P96&gt;0,ROUND(P96/1000,3),"")</f>
        <v>0.612</v>
      </c>
      <c r="K99" s="1">
        <v>0</v>
      </c>
      <c r="L99" s="1">
        <v>0</v>
      </c>
      <c r="N99" t="str">
        <f>IF(C101&lt;&gt;0,C101,N98)</f>
        <v>ТП-252</v>
      </c>
      <c r="O99">
        <f>D101</f>
        <v>10</v>
      </c>
      <c r="P99" s="42">
        <v>193.29999999999993</v>
      </c>
    </row>
    <row r="100" spans="1:16" ht="15">
      <c r="A100" s="113">
        <v>67</v>
      </c>
      <c r="B100" s="16"/>
      <c r="C100" s="8" t="s">
        <v>81</v>
      </c>
      <c r="D100" s="34">
        <v>10</v>
      </c>
      <c r="E100" s="22">
        <v>0.4</v>
      </c>
      <c r="F100" s="22">
        <v>0.42</v>
      </c>
      <c r="G100" s="22">
        <f t="shared" si="16"/>
        <v>0.18059999999999998</v>
      </c>
      <c r="H100" s="28">
        <v>43</v>
      </c>
      <c r="I100" s="22">
        <f t="shared" si="17"/>
        <v>0.2394</v>
      </c>
      <c r="J100" s="22">
        <f>IF(P98&gt;0,ROUND(P98/1000,3),"")</f>
        <v>0.924</v>
      </c>
      <c r="K100" s="1">
        <v>0.015</v>
      </c>
      <c r="L100" s="1">
        <v>0.015</v>
      </c>
      <c r="N100" t="str">
        <f>IF(C102&lt;&gt;0,C102,N99)</f>
        <v>ТП-276</v>
      </c>
      <c r="O100">
        <f>D102</f>
        <v>10</v>
      </c>
      <c r="P100" s="42">
        <v>600</v>
      </c>
    </row>
    <row r="101" spans="1:12" ht="15">
      <c r="A101" s="114"/>
      <c r="B101" s="16"/>
      <c r="C101" s="41" t="s">
        <v>82</v>
      </c>
      <c r="D101" s="40">
        <v>10</v>
      </c>
      <c r="E101" s="24">
        <v>0.4</v>
      </c>
      <c r="F101" s="24">
        <v>0.42</v>
      </c>
      <c r="G101" s="24">
        <f t="shared" si="16"/>
        <v>0.0294</v>
      </c>
      <c r="H101" s="29">
        <v>7</v>
      </c>
      <c r="I101" s="24">
        <f t="shared" si="17"/>
        <v>0.3906</v>
      </c>
      <c r="J101" s="22">
        <f>IF(P99&gt;0,ROUND(P99/1000,3),"")</f>
        <v>0.193</v>
      </c>
      <c r="K101" s="1">
        <v>0</v>
      </c>
      <c r="L101" s="1">
        <v>0</v>
      </c>
    </row>
    <row r="102" spans="1:16" ht="15">
      <c r="A102" s="15">
        <v>68</v>
      </c>
      <c r="B102" s="95"/>
      <c r="C102" s="101" t="s">
        <v>83</v>
      </c>
      <c r="D102" s="99">
        <v>10</v>
      </c>
      <c r="E102" s="24">
        <v>0.63</v>
      </c>
      <c r="F102" s="24">
        <v>0.662</v>
      </c>
      <c r="G102" s="81">
        <f t="shared" si="16"/>
        <v>0.17874</v>
      </c>
      <c r="H102" s="29">
        <v>27</v>
      </c>
      <c r="I102" s="24">
        <f t="shared" si="17"/>
        <v>0.48326</v>
      </c>
      <c r="J102" s="22">
        <f>IF(P100&gt;0,ROUND(P100/1000,3),"")</f>
        <v>0.6</v>
      </c>
      <c r="K102" s="1">
        <v>0</v>
      </c>
      <c r="L102" s="1">
        <v>0</v>
      </c>
      <c r="N102" t="str">
        <f>IF(C104&lt;&gt;0,C104,N101)</f>
        <v>ТП-19</v>
      </c>
      <c r="O102">
        <f>D104</f>
        <v>10</v>
      </c>
      <c r="P102" s="42">
        <v>15.06</v>
      </c>
    </row>
    <row r="103" spans="1:16" ht="15">
      <c r="A103" s="15">
        <v>69</v>
      </c>
      <c r="B103" s="96"/>
      <c r="C103" s="102"/>
      <c r="D103" s="100"/>
      <c r="E103" s="24">
        <v>0.63</v>
      </c>
      <c r="F103" s="24">
        <v>0.662</v>
      </c>
      <c r="G103" s="81">
        <f t="shared" si="16"/>
        <v>0.14564</v>
      </c>
      <c r="H103" s="29">
        <v>22</v>
      </c>
      <c r="I103" s="24">
        <f t="shared" si="17"/>
        <v>0.51636</v>
      </c>
      <c r="J103" s="22"/>
      <c r="K103" s="1">
        <v>0</v>
      </c>
      <c r="L103" s="1">
        <v>0</v>
      </c>
      <c r="N103" t="str">
        <f>IF(C105&lt;&gt;0,C105,N102)</f>
        <v>ТП-137</v>
      </c>
      <c r="O103">
        <f>D105</f>
        <v>10</v>
      </c>
      <c r="P103" s="42">
        <v>361.5</v>
      </c>
    </row>
    <row r="104" spans="1:16" ht="15">
      <c r="A104" s="15">
        <v>70</v>
      </c>
      <c r="B104" s="16"/>
      <c r="C104" s="8" t="s">
        <v>84</v>
      </c>
      <c r="D104" s="34">
        <v>10</v>
      </c>
      <c r="E104" s="22">
        <v>0.25</v>
      </c>
      <c r="F104" s="22">
        <v>0.236</v>
      </c>
      <c r="G104" s="22">
        <f>F104*H104/100</f>
        <v>0.0023599999999999997</v>
      </c>
      <c r="H104" s="28">
        <v>1</v>
      </c>
      <c r="I104" s="22">
        <f>F104-G104</f>
        <v>0.23364</v>
      </c>
      <c r="J104" s="22">
        <f>IF(P102&gt;0,ROUND(P102/1000,3),"")</f>
        <v>0.015</v>
      </c>
      <c r="K104" s="1">
        <v>0.015</v>
      </c>
      <c r="L104" s="1">
        <v>0.015</v>
      </c>
      <c r="N104" t="str">
        <f>IF(C106&lt;&gt;0,C106,N103)</f>
        <v>ТП-170</v>
      </c>
      <c r="O104">
        <f>D106</f>
        <v>10</v>
      </c>
      <c r="P104" s="42">
        <v>390.5</v>
      </c>
    </row>
    <row r="105" spans="1:16" ht="15">
      <c r="A105" s="15">
        <v>71</v>
      </c>
      <c r="B105" s="16"/>
      <c r="C105" s="8" t="s">
        <v>85</v>
      </c>
      <c r="D105" s="34">
        <v>10</v>
      </c>
      <c r="E105" s="22">
        <v>0.25</v>
      </c>
      <c r="F105" s="22">
        <v>0.263</v>
      </c>
      <c r="G105" s="22">
        <f>F105*H105/100</f>
        <v>0.039450000000000006</v>
      </c>
      <c r="H105" s="28">
        <v>15</v>
      </c>
      <c r="I105" s="22">
        <f>F105-G105</f>
        <v>0.22355</v>
      </c>
      <c r="J105" s="22">
        <f>IF(P103&gt;0,ROUND(P103/1000,3),"")</f>
        <v>0.362</v>
      </c>
      <c r="K105" s="1">
        <v>0</v>
      </c>
      <c r="L105" s="1">
        <v>0</v>
      </c>
      <c r="N105" t="str">
        <f>IF(C107&lt;&gt;0,C107,N104)</f>
        <v>ТП-171</v>
      </c>
      <c r="O105">
        <f>D107</f>
        <v>10</v>
      </c>
      <c r="P105" s="42">
        <v>280</v>
      </c>
    </row>
    <row r="106" spans="1:12" ht="15">
      <c r="A106" s="113">
        <v>72</v>
      </c>
      <c r="B106" s="16"/>
      <c r="C106" s="8" t="s">
        <v>86</v>
      </c>
      <c r="D106" s="34">
        <v>10</v>
      </c>
      <c r="E106" s="22">
        <v>0.4</v>
      </c>
      <c r="F106" s="22">
        <v>0.42</v>
      </c>
      <c r="G106" s="22">
        <f>F106*H106/100</f>
        <v>0.07139999999999999</v>
      </c>
      <c r="H106" s="28">
        <v>17</v>
      </c>
      <c r="I106" s="22">
        <f>F106-G106</f>
        <v>0.3486</v>
      </c>
      <c r="J106" s="22">
        <f>IF(P104&gt;0,ROUND(P104/1000,3),"")</f>
        <v>0.391</v>
      </c>
      <c r="K106" s="1">
        <v>0</v>
      </c>
      <c r="L106" s="1">
        <v>0</v>
      </c>
    </row>
    <row r="107" spans="1:16" ht="15">
      <c r="A107" s="114"/>
      <c r="B107" s="16"/>
      <c r="C107" s="8" t="s">
        <v>87</v>
      </c>
      <c r="D107" s="34">
        <v>10</v>
      </c>
      <c r="E107" s="22">
        <v>0.25</v>
      </c>
      <c r="F107" s="22">
        <v>0.263</v>
      </c>
      <c r="G107" s="22">
        <f>F107*H107/100</f>
        <v>0.09205</v>
      </c>
      <c r="H107" s="28">
        <v>35</v>
      </c>
      <c r="I107" s="22">
        <f>F107-G107</f>
        <v>0.17095</v>
      </c>
      <c r="J107" s="22">
        <f>IF(P105&gt;0,ROUND(P105/1000,3),"")</f>
        <v>0.28</v>
      </c>
      <c r="K107" s="1">
        <v>0</v>
      </c>
      <c r="L107" s="1">
        <v>0</v>
      </c>
      <c r="N107">
        <f>IF(C109&lt;&gt;0,C109,N106)</f>
        <v>0</v>
      </c>
      <c r="O107">
        <f>D109</f>
        <v>0</v>
      </c>
      <c r="P107" s="42">
        <v>662.3000000000002</v>
      </c>
    </row>
    <row r="108" spans="1:16" ht="15">
      <c r="A108" s="15">
        <v>73</v>
      </c>
      <c r="B108" s="95"/>
      <c r="C108" s="95" t="s">
        <v>88</v>
      </c>
      <c r="D108" s="103">
        <v>10</v>
      </c>
      <c r="E108" s="22">
        <v>0.4</v>
      </c>
      <c r="F108" s="22">
        <v>0.42</v>
      </c>
      <c r="G108" s="22">
        <f>F108*H108/100</f>
        <v>0</v>
      </c>
      <c r="H108" s="32">
        <v>0</v>
      </c>
      <c r="I108" s="22">
        <f>F108-G108</f>
        <v>0.42</v>
      </c>
      <c r="J108" s="22"/>
      <c r="K108" s="1">
        <v>0</v>
      </c>
      <c r="L108" s="1">
        <v>0</v>
      </c>
      <c r="N108" t="str">
        <f>IF(C110&lt;&gt;0,C110,N107)</f>
        <v>ТП-133</v>
      </c>
      <c r="O108">
        <f>D110</f>
        <v>10</v>
      </c>
      <c r="P108" s="42">
        <v>181</v>
      </c>
    </row>
    <row r="109" spans="1:16" ht="15">
      <c r="A109" s="15">
        <v>74</v>
      </c>
      <c r="B109" s="96"/>
      <c r="C109" s="96"/>
      <c r="D109" s="104"/>
      <c r="E109" s="22">
        <v>0.4</v>
      </c>
      <c r="F109" s="22">
        <v>0.42</v>
      </c>
      <c r="G109" s="22">
        <f aca="true" t="shared" si="18" ref="G109:G116">F109*H109/100</f>
        <v>0.126</v>
      </c>
      <c r="H109" s="28">
        <v>30</v>
      </c>
      <c r="I109" s="22">
        <f aca="true" t="shared" si="19" ref="I109:I116">F109-G109</f>
        <v>0.294</v>
      </c>
      <c r="J109" s="22">
        <f>IF(P107&gt;0,ROUND(P107/1000,3),"")</f>
        <v>0.662</v>
      </c>
      <c r="K109" s="1">
        <v>0</v>
      </c>
      <c r="L109" s="1">
        <v>0</v>
      </c>
      <c r="N109" t="str">
        <f>IF(C111&lt;&gt;0,C111,N108)</f>
        <v>ТП-65</v>
      </c>
      <c r="O109">
        <f>D111</f>
        <v>10</v>
      </c>
      <c r="P109" s="42">
        <v>275.4</v>
      </c>
    </row>
    <row r="110" spans="1:16" ht="15">
      <c r="A110" s="15">
        <v>75</v>
      </c>
      <c r="B110" s="16"/>
      <c r="C110" s="8" t="s">
        <v>89</v>
      </c>
      <c r="D110" s="34">
        <v>10</v>
      </c>
      <c r="E110" s="22">
        <v>0.25</v>
      </c>
      <c r="F110" s="22">
        <v>0.263</v>
      </c>
      <c r="G110" s="22">
        <f t="shared" si="18"/>
        <v>0.0526</v>
      </c>
      <c r="H110" s="28">
        <v>20</v>
      </c>
      <c r="I110" s="22">
        <f t="shared" si="19"/>
        <v>0.2104</v>
      </c>
      <c r="J110" s="22">
        <f>IF(P108&gt;0,ROUND(P108/1000,3),"")</f>
        <v>0.181</v>
      </c>
      <c r="K110" s="1">
        <v>0</v>
      </c>
      <c r="L110" s="14">
        <v>0</v>
      </c>
      <c r="N110" t="str">
        <f>IF(C112&lt;&gt;0,C112,N109)</f>
        <v>ТП-98</v>
      </c>
      <c r="O110">
        <f>D112</f>
        <v>10</v>
      </c>
      <c r="P110" s="42">
        <v>1266.0000000000014</v>
      </c>
    </row>
    <row r="111" spans="1:16" ht="15">
      <c r="A111" s="113">
        <v>76</v>
      </c>
      <c r="B111" s="16"/>
      <c r="C111" s="8" t="s">
        <v>90</v>
      </c>
      <c r="D111" s="34">
        <v>10</v>
      </c>
      <c r="E111" s="22">
        <v>0.4</v>
      </c>
      <c r="F111" s="22">
        <v>0.42</v>
      </c>
      <c r="G111" s="22">
        <f t="shared" si="18"/>
        <v>0.0504</v>
      </c>
      <c r="H111" s="28">
        <v>12</v>
      </c>
      <c r="I111" s="22">
        <f t="shared" si="19"/>
        <v>0.3696</v>
      </c>
      <c r="J111" s="22">
        <f>IF(P109&gt;0,ROUND(P109/1000,3),"")</f>
        <v>0.275</v>
      </c>
      <c r="K111" s="1">
        <v>0</v>
      </c>
      <c r="L111" s="1">
        <v>0</v>
      </c>
      <c r="N111" t="str">
        <f>IF(C113&lt;&gt;0,C113,N110)</f>
        <v>ТП-99</v>
      </c>
      <c r="O111">
        <f>D113</f>
        <v>10</v>
      </c>
      <c r="P111" s="42">
        <v>792.8000000000014</v>
      </c>
    </row>
    <row r="112" spans="1:12" ht="15">
      <c r="A112" s="114"/>
      <c r="B112" s="16"/>
      <c r="C112" s="8" t="s">
        <v>92</v>
      </c>
      <c r="D112" s="34">
        <v>10</v>
      </c>
      <c r="E112" s="22">
        <v>0.63</v>
      </c>
      <c r="F112" s="22">
        <v>0.662</v>
      </c>
      <c r="G112" s="22">
        <f t="shared" si="18"/>
        <v>0.20522</v>
      </c>
      <c r="H112" s="28">
        <v>31</v>
      </c>
      <c r="I112" s="22">
        <f t="shared" si="19"/>
        <v>0.45678</v>
      </c>
      <c r="J112" s="22">
        <f>IF(P110&gt;0,ROUND(P110/1000,3),"")</f>
        <v>1.266</v>
      </c>
      <c r="K112" s="1">
        <v>0</v>
      </c>
      <c r="L112" s="14">
        <v>0</v>
      </c>
    </row>
    <row r="113" spans="1:16" ht="15">
      <c r="A113" s="113">
        <v>77</v>
      </c>
      <c r="B113" s="95" t="s">
        <v>91</v>
      </c>
      <c r="C113" s="95" t="s">
        <v>93</v>
      </c>
      <c r="D113" s="103">
        <v>10</v>
      </c>
      <c r="E113" s="22">
        <v>0.4</v>
      </c>
      <c r="F113" s="22">
        <v>0.42</v>
      </c>
      <c r="G113" s="22">
        <f t="shared" si="18"/>
        <v>0.042</v>
      </c>
      <c r="H113" s="28">
        <v>10</v>
      </c>
      <c r="I113" s="22">
        <f t="shared" si="19"/>
        <v>0.378</v>
      </c>
      <c r="J113" s="22">
        <f>IF(P111&gt;0,ROUND(P111/1000,3),"")</f>
        <v>0.793</v>
      </c>
      <c r="K113" s="1">
        <v>0</v>
      </c>
      <c r="L113" s="1">
        <v>0</v>
      </c>
      <c r="N113" t="str">
        <f>IF(C115&lt;&gt;0,C115,N112)</f>
        <v>ТП-256</v>
      </c>
      <c r="O113">
        <f>D115</f>
        <v>10</v>
      </c>
      <c r="P113" s="42">
        <v>634.2</v>
      </c>
    </row>
    <row r="114" spans="1:12" ht="15">
      <c r="A114" s="114"/>
      <c r="B114" s="96"/>
      <c r="C114" s="96"/>
      <c r="D114" s="104"/>
      <c r="E114" s="22">
        <v>0.4</v>
      </c>
      <c r="F114" s="22">
        <v>0.42</v>
      </c>
      <c r="G114" s="22">
        <f t="shared" si="18"/>
        <v>0.105</v>
      </c>
      <c r="H114" s="28">
        <v>25</v>
      </c>
      <c r="I114" s="22">
        <f t="shared" si="19"/>
        <v>0.315</v>
      </c>
      <c r="J114" s="22"/>
      <c r="K114" s="1">
        <v>0</v>
      </c>
      <c r="L114" s="1">
        <v>0</v>
      </c>
    </row>
    <row r="115" spans="1:16" ht="15">
      <c r="A115" s="15">
        <v>78</v>
      </c>
      <c r="B115" s="95"/>
      <c r="C115" s="101" t="s">
        <v>94</v>
      </c>
      <c r="D115" s="99">
        <v>10</v>
      </c>
      <c r="E115" s="24">
        <v>0.63</v>
      </c>
      <c r="F115" s="24">
        <v>0.662</v>
      </c>
      <c r="G115" s="24">
        <f t="shared" si="18"/>
        <v>0.01324</v>
      </c>
      <c r="H115" s="29">
        <v>2</v>
      </c>
      <c r="I115" s="24">
        <f t="shared" si="19"/>
        <v>0.64876</v>
      </c>
      <c r="J115" s="22">
        <f>IF(P113&gt;0,ROUND(P113/1000,3),"")</f>
        <v>0.634</v>
      </c>
      <c r="K115" s="1">
        <v>0</v>
      </c>
      <c r="L115" s="1">
        <v>0</v>
      </c>
      <c r="N115" t="str">
        <f aca="true" t="shared" si="20" ref="N115:N121">IF(C117&lt;&gt;0,C117,N114)</f>
        <v>ТП-11</v>
      </c>
      <c r="O115">
        <f aca="true" t="shared" si="21" ref="O115:O121">D117</f>
        <v>10</v>
      </c>
      <c r="P115" s="42">
        <v>669.0000000000006</v>
      </c>
    </row>
    <row r="116" spans="1:16" ht="15">
      <c r="A116" s="15">
        <v>79</v>
      </c>
      <c r="B116" s="96"/>
      <c r="C116" s="102"/>
      <c r="D116" s="100"/>
      <c r="E116" s="24">
        <v>0.63</v>
      </c>
      <c r="F116" s="24">
        <v>0.662</v>
      </c>
      <c r="G116" s="24">
        <f t="shared" si="18"/>
        <v>0.0331</v>
      </c>
      <c r="H116" s="29">
        <v>5</v>
      </c>
      <c r="I116" s="24">
        <f t="shared" si="19"/>
        <v>0.6289</v>
      </c>
      <c r="J116" s="22"/>
      <c r="K116" s="1">
        <v>0</v>
      </c>
      <c r="L116" s="1">
        <v>0</v>
      </c>
      <c r="N116" t="str">
        <f t="shared" si="20"/>
        <v>ТП-141</v>
      </c>
      <c r="O116">
        <f t="shared" si="21"/>
        <v>10</v>
      </c>
      <c r="P116" s="42">
        <v>527.9999999999999</v>
      </c>
    </row>
    <row r="117" spans="1:16" ht="15">
      <c r="A117" s="113">
        <v>80</v>
      </c>
      <c r="B117" s="16"/>
      <c r="C117" s="8" t="s">
        <v>95</v>
      </c>
      <c r="D117" s="34">
        <v>10</v>
      </c>
      <c r="E117" s="22">
        <v>0.25</v>
      </c>
      <c r="F117" s="22">
        <v>0.263</v>
      </c>
      <c r="G117" s="22">
        <f aca="true" t="shared" si="22" ref="G117:G126">F117*H117/100</f>
        <v>0.04734</v>
      </c>
      <c r="H117" s="28">
        <v>18</v>
      </c>
      <c r="I117" s="22">
        <f aca="true" t="shared" si="23" ref="I117:I126">F117-G117</f>
        <v>0.21566000000000002</v>
      </c>
      <c r="J117" s="22">
        <f aca="true" t="shared" si="24" ref="J117:J123">IF(P115&gt;0,ROUND(P115/1000,3),"")</f>
        <v>0.669</v>
      </c>
      <c r="K117" s="1">
        <v>0.009</v>
      </c>
      <c r="L117" s="1">
        <v>0.009</v>
      </c>
      <c r="N117" t="str">
        <f t="shared" si="20"/>
        <v>ТП-15</v>
      </c>
      <c r="O117">
        <f t="shared" si="21"/>
        <v>10</v>
      </c>
      <c r="P117" s="42">
        <v>1528.8800000000017</v>
      </c>
    </row>
    <row r="118" spans="1:16" ht="15">
      <c r="A118" s="114"/>
      <c r="B118" s="16"/>
      <c r="C118" s="8" t="s">
        <v>96</v>
      </c>
      <c r="D118" s="34">
        <v>10</v>
      </c>
      <c r="E118" s="22">
        <v>0.63</v>
      </c>
      <c r="F118" s="22">
        <v>0.662</v>
      </c>
      <c r="G118" s="22">
        <f t="shared" si="22"/>
        <v>0.1324</v>
      </c>
      <c r="H118" s="28">
        <v>20</v>
      </c>
      <c r="I118" s="22">
        <f t="shared" si="23"/>
        <v>0.5296000000000001</v>
      </c>
      <c r="J118" s="22">
        <f t="shared" si="24"/>
        <v>0.528</v>
      </c>
      <c r="K118" s="1">
        <v>0.0055</v>
      </c>
      <c r="L118" s="1">
        <v>0.0055</v>
      </c>
      <c r="N118" t="str">
        <f t="shared" si="20"/>
        <v>ТП-15</v>
      </c>
      <c r="O118">
        <f t="shared" si="21"/>
        <v>0</v>
      </c>
      <c r="P118" s="42">
        <v>0</v>
      </c>
    </row>
    <row r="119" spans="1:16" ht="15">
      <c r="A119" s="113">
        <v>81</v>
      </c>
      <c r="B119" s="95"/>
      <c r="C119" s="95" t="s">
        <v>42</v>
      </c>
      <c r="D119" s="103">
        <v>10</v>
      </c>
      <c r="E119" s="22">
        <v>0.63</v>
      </c>
      <c r="F119" s="22">
        <v>0.662</v>
      </c>
      <c r="G119" s="22">
        <f t="shared" si="22"/>
        <v>0.08606</v>
      </c>
      <c r="H119" s="28">
        <v>13</v>
      </c>
      <c r="I119" s="22">
        <f t="shared" si="23"/>
        <v>0.57594</v>
      </c>
      <c r="J119" s="22">
        <f t="shared" si="24"/>
        <v>1.529</v>
      </c>
      <c r="K119" s="1">
        <v>0.019</v>
      </c>
      <c r="L119" s="1">
        <v>0.019</v>
      </c>
      <c r="N119" t="str">
        <f t="shared" si="20"/>
        <v>ТП-41</v>
      </c>
      <c r="O119">
        <f t="shared" si="21"/>
        <v>10</v>
      </c>
      <c r="P119" s="42">
        <v>610.85</v>
      </c>
    </row>
    <row r="120" spans="1:16" ht="15">
      <c r="A120" s="114"/>
      <c r="B120" s="96"/>
      <c r="C120" s="96"/>
      <c r="D120" s="104"/>
      <c r="E120" s="22">
        <v>0.63</v>
      </c>
      <c r="F120" s="22">
        <v>0.662</v>
      </c>
      <c r="G120" s="22">
        <f t="shared" si="22"/>
        <v>0.1986</v>
      </c>
      <c r="H120" s="28">
        <v>30</v>
      </c>
      <c r="I120" s="22">
        <f t="shared" si="23"/>
        <v>0.46340000000000003</v>
      </c>
      <c r="J120" s="22">
        <f t="shared" si="24"/>
      </c>
      <c r="K120" s="1">
        <v>0</v>
      </c>
      <c r="L120" s="1">
        <v>0</v>
      </c>
      <c r="N120" t="str">
        <f t="shared" si="20"/>
        <v>ТП-41</v>
      </c>
      <c r="O120">
        <f t="shared" si="21"/>
        <v>0</v>
      </c>
      <c r="P120" s="42">
        <v>0</v>
      </c>
    </row>
    <row r="121" spans="1:16" ht="15">
      <c r="A121" s="105">
        <v>82</v>
      </c>
      <c r="B121" s="95"/>
      <c r="C121" s="95" t="s">
        <v>41</v>
      </c>
      <c r="D121" s="103">
        <v>10</v>
      </c>
      <c r="E121" s="22">
        <v>0.4</v>
      </c>
      <c r="F121" s="22">
        <v>0.42</v>
      </c>
      <c r="G121" s="22">
        <f t="shared" si="22"/>
        <v>0.21</v>
      </c>
      <c r="H121" s="28">
        <v>50</v>
      </c>
      <c r="I121" s="22">
        <f t="shared" si="23"/>
        <v>0.21</v>
      </c>
      <c r="J121" s="22">
        <f t="shared" si="24"/>
        <v>0.611</v>
      </c>
      <c r="K121" s="64">
        <v>0</v>
      </c>
      <c r="L121" s="1">
        <v>0</v>
      </c>
      <c r="N121" t="str">
        <f t="shared" si="20"/>
        <v>ТП-49</v>
      </c>
      <c r="O121">
        <f t="shared" si="21"/>
        <v>10</v>
      </c>
      <c r="P121" s="42">
        <v>427.5</v>
      </c>
    </row>
    <row r="122" spans="1:12" ht="15">
      <c r="A122" s="106"/>
      <c r="B122" s="96"/>
      <c r="C122" s="96"/>
      <c r="D122" s="104"/>
      <c r="E122" s="22">
        <v>0.4</v>
      </c>
      <c r="F122" s="22">
        <v>0.42</v>
      </c>
      <c r="G122" s="22">
        <f t="shared" si="22"/>
        <v>0</v>
      </c>
      <c r="H122" s="28">
        <v>0</v>
      </c>
      <c r="I122" s="22">
        <f t="shared" si="23"/>
        <v>0.42</v>
      </c>
      <c r="J122" s="22">
        <f t="shared" si="24"/>
      </c>
      <c r="K122" s="1">
        <v>0</v>
      </c>
      <c r="L122" s="1">
        <v>0</v>
      </c>
    </row>
    <row r="123" spans="1:16" ht="15">
      <c r="A123" s="113">
        <v>83</v>
      </c>
      <c r="B123" s="128"/>
      <c r="C123" s="101" t="s">
        <v>97</v>
      </c>
      <c r="D123" s="99">
        <v>10</v>
      </c>
      <c r="E123" s="24">
        <v>0.25</v>
      </c>
      <c r="F123" s="22">
        <v>0.263</v>
      </c>
      <c r="G123" s="22">
        <f t="shared" si="22"/>
        <v>0.05523000000000001</v>
      </c>
      <c r="H123" s="28">
        <v>21</v>
      </c>
      <c r="I123" s="22">
        <f t="shared" si="23"/>
        <v>0.20777</v>
      </c>
      <c r="J123" s="22">
        <f t="shared" si="24"/>
        <v>0.428</v>
      </c>
      <c r="K123" s="1">
        <v>0</v>
      </c>
      <c r="L123" s="1">
        <v>0</v>
      </c>
      <c r="N123" t="str">
        <f>IF(C125&lt;&gt;0,C125,N122)</f>
        <v>ТП-281</v>
      </c>
      <c r="O123">
        <f>D125</f>
        <v>10</v>
      </c>
      <c r="P123" s="42">
        <v>523.53</v>
      </c>
    </row>
    <row r="124" spans="1:12" ht="15">
      <c r="A124" s="114"/>
      <c r="B124" s="129"/>
      <c r="C124" s="102"/>
      <c r="D124" s="100"/>
      <c r="E124" s="24">
        <v>0.4</v>
      </c>
      <c r="F124" s="22">
        <v>0.42</v>
      </c>
      <c r="G124" s="22">
        <f t="shared" si="22"/>
        <v>0.0504</v>
      </c>
      <c r="H124" s="28">
        <v>12</v>
      </c>
      <c r="I124" s="22">
        <f t="shared" si="23"/>
        <v>0.3696</v>
      </c>
      <c r="J124" s="22"/>
      <c r="K124" s="1">
        <v>0</v>
      </c>
      <c r="L124" s="1">
        <v>0</v>
      </c>
    </row>
    <row r="125" spans="1:12" ht="15">
      <c r="A125" s="105">
        <v>84</v>
      </c>
      <c r="B125" s="95"/>
      <c r="C125" s="101" t="s">
        <v>98</v>
      </c>
      <c r="D125" s="99">
        <v>10</v>
      </c>
      <c r="E125" s="24">
        <v>0.4</v>
      </c>
      <c r="F125" s="24">
        <v>0.42</v>
      </c>
      <c r="G125" s="22">
        <f t="shared" si="22"/>
        <v>0</v>
      </c>
      <c r="H125" s="29">
        <v>0</v>
      </c>
      <c r="I125" s="22">
        <f t="shared" si="23"/>
        <v>0.42</v>
      </c>
      <c r="J125" s="22">
        <f>IF(P123&gt;0,ROUND(P123/1000,3),"")</f>
        <v>0.524</v>
      </c>
      <c r="K125" s="1">
        <v>0</v>
      </c>
      <c r="L125" s="1">
        <v>0</v>
      </c>
    </row>
    <row r="126" spans="1:12" ht="15">
      <c r="A126" s="106"/>
      <c r="B126" s="96"/>
      <c r="C126" s="102"/>
      <c r="D126" s="100"/>
      <c r="E126" s="24">
        <v>0.4</v>
      </c>
      <c r="F126" s="24">
        <v>0.42</v>
      </c>
      <c r="G126" s="22">
        <f t="shared" si="22"/>
        <v>0.0924</v>
      </c>
      <c r="H126" s="29">
        <v>22</v>
      </c>
      <c r="I126" s="22">
        <f t="shared" si="23"/>
        <v>0.3276</v>
      </c>
      <c r="J126" s="22"/>
      <c r="K126" s="1">
        <v>0</v>
      </c>
      <c r="L126" s="1">
        <v>0</v>
      </c>
    </row>
    <row r="127" spans="1:16" ht="15">
      <c r="A127" s="15">
        <v>85</v>
      </c>
      <c r="B127" s="128"/>
      <c r="C127" s="101" t="s">
        <v>99</v>
      </c>
      <c r="D127" s="99">
        <v>10</v>
      </c>
      <c r="E127" s="24">
        <v>1</v>
      </c>
      <c r="F127" s="22">
        <v>1.05</v>
      </c>
      <c r="G127" s="22">
        <f aca="true" t="shared" si="25" ref="G127:G146">F127*H127/100</f>
        <v>0.084</v>
      </c>
      <c r="H127" s="28">
        <v>8</v>
      </c>
      <c r="I127" s="22">
        <f aca="true" t="shared" si="26" ref="I127:I145">F127-G127</f>
        <v>0.9660000000000001</v>
      </c>
      <c r="J127" s="22"/>
      <c r="K127" s="1">
        <v>0.0158</v>
      </c>
      <c r="L127" s="1">
        <v>0.0158</v>
      </c>
      <c r="N127" t="str">
        <f aca="true" t="shared" si="27" ref="N127:N137">IF(C129&lt;&gt;0,C129,N126)</f>
        <v>ТП-261</v>
      </c>
      <c r="O127">
        <f aca="true" t="shared" si="28" ref="O127:O134">D129</f>
        <v>10</v>
      </c>
      <c r="P127" s="42">
        <v>633.1000000000012</v>
      </c>
    </row>
    <row r="128" spans="1:16" ht="15">
      <c r="A128" s="17">
        <v>86</v>
      </c>
      <c r="B128" s="129"/>
      <c r="C128" s="102"/>
      <c r="D128" s="100"/>
      <c r="E128" s="24">
        <v>1</v>
      </c>
      <c r="F128" s="22">
        <v>1.05</v>
      </c>
      <c r="G128" s="22">
        <f t="shared" si="25"/>
        <v>0.168</v>
      </c>
      <c r="H128" s="28">
        <v>16</v>
      </c>
      <c r="I128" s="22">
        <f t="shared" si="26"/>
        <v>0.882</v>
      </c>
      <c r="J128" s="22"/>
      <c r="K128" s="22"/>
      <c r="L128" s="22"/>
      <c r="N128" t="str">
        <f t="shared" si="27"/>
        <v>ТП-79</v>
      </c>
      <c r="O128">
        <f t="shared" si="28"/>
        <v>10</v>
      </c>
      <c r="P128" s="42">
        <v>562.2000000000003</v>
      </c>
    </row>
    <row r="129" spans="1:16" ht="15">
      <c r="A129" s="15">
        <v>87</v>
      </c>
      <c r="B129" s="16"/>
      <c r="C129" s="8" t="s">
        <v>100</v>
      </c>
      <c r="D129" s="32">
        <v>10</v>
      </c>
      <c r="E129" s="22">
        <v>0.25</v>
      </c>
      <c r="F129" s="22">
        <v>0.263</v>
      </c>
      <c r="G129" s="22">
        <f t="shared" si="25"/>
        <v>0.14465</v>
      </c>
      <c r="H129" s="28">
        <v>55</v>
      </c>
      <c r="I129" s="22">
        <f t="shared" si="26"/>
        <v>0.11835000000000001</v>
      </c>
      <c r="J129" s="22">
        <f aca="true" t="shared" si="29" ref="J129:J136">IF(P127&gt;0,ROUND(P127/1000,3),"")</f>
        <v>0.633</v>
      </c>
      <c r="K129" s="1">
        <v>0.015</v>
      </c>
      <c r="L129" s="1">
        <v>0.015</v>
      </c>
      <c r="N129" t="str">
        <f t="shared" si="27"/>
        <v>ТП-115</v>
      </c>
      <c r="O129">
        <f t="shared" si="28"/>
        <v>10</v>
      </c>
      <c r="P129" s="42">
        <v>104.5</v>
      </c>
    </row>
    <row r="130" spans="1:16" ht="15">
      <c r="A130" s="15">
        <v>88</v>
      </c>
      <c r="B130" s="16"/>
      <c r="C130" s="3" t="s">
        <v>102</v>
      </c>
      <c r="D130" s="32">
        <v>10</v>
      </c>
      <c r="E130" s="22">
        <v>0.4</v>
      </c>
      <c r="F130" s="22">
        <v>0.42</v>
      </c>
      <c r="G130" s="22">
        <f t="shared" si="25"/>
        <v>0.126</v>
      </c>
      <c r="H130" s="28">
        <v>30</v>
      </c>
      <c r="I130" s="22">
        <f t="shared" si="26"/>
        <v>0.294</v>
      </c>
      <c r="J130" s="22">
        <f t="shared" si="29"/>
        <v>0.562</v>
      </c>
      <c r="K130" s="1">
        <v>0.163</v>
      </c>
      <c r="L130" s="1">
        <v>0.163</v>
      </c>
      <c r="N130" t="str">
        <f t="shared" si="27"/>
        <v>ТП-42</v>
      </c>
      <c r="O130">
        <f t="shared" si="28"/>
        <v>10</v>
      </c>
      <c r="P130" s="42">
        <v>191</v>
      </c>
    </row>
    <row r="131" spans="1:16" ht="15">
      <c r="A131" s="18">
        <v>89</v>
      </c>
      <c r="B131" s="16" t="s">
        <v>101</v>
      </c>
      <c r="C131" s="3" t="s">
        <v>103</v>
      </c>
      <c r="D131" s="32">
        <v>10</v>
      </c>
      <c r="E131" s="22">
        <v>0.25</v>
      </c>
      <c r="F131" s="22">
        <v>0.105</v>
      </c>
      <c r="G131" s="22">
        <f t="shared" si="25"/>
        <v>0.0063</v>
      </c>
      <c r="H131" s="28">
        <v>6</v>
      </c>
      <c r="I131" s="22">
        <f t="shared" si="26"/>
        <v>0.0987</v>
      </c>
      <c r="J131" s="22">
        <f t="shared" si="29"/>
        <v>0.105</v>
      </c>
      <c r="K131" s="1">
        <v>0</v>
      </c>
      <c r="L131" s="1">
        <v>0</v>
      </c>
      <c r="N131" t="str">
        <f t="shared" si="27"/>
        <v>ТП-149</v>
      </c>
      <c r="O131">
        <f t="shared" si="28"/>
        <v>10</v>
      </c>
      <c r="P131" s="42">
        <v>115</v>
      </c>
    </row>
    <row r="132" spans="1:16" ht="15">
      <c r="A132" s="18">
        <v>90</v>
      </c>
      <c r="B132" s="16"/>
      <c r="C132" s="3" t="s">
        <v>104</v>
      </c>
      <c r="D132" s="32">
        <v>10</v>
      </c>
      <c r="E132" s="22">
        <v>0.4</v>
      </c>
      <c r="F132" s="22">
        <v>0.42</v>
      </c>
      <c r="G132" s="22">
        <f t="shared" si="25"/>
        <v>0.0378</v>
      </c>
      <c r="H132" s="28">
        <v>9</v>
      </c>
      <c r="I132" s="22">
        <f t="shared" si="26"/>
        <v>0.3822</v>
      </c>
      <c r="J132" s="22">
        <f t="shared" si="29"/>
        <v>0.191</v>
      </c>
      <c r="K132" s="1">
        <v>0</v>
      </c>
      <c r="L132" s="1">
        <v>0</v>
      </c>
      <c r="N132" t="str">
        <f t="shared" si="27"/>
        <v>ТП-176</v>
      </c>
      <c r="O132">
        <f t="shared" si="28"/>
        <v>10</v>
      </c>
      <c r="P132" s="42">
        <v>303</v>
      </c>
    </row>
    <row r="133" spans="1:16" ht="15">
      <c r="A133" s="107">
        <v>91</v>
      </c>
      <c r="B133" s="16"/>
      <c r="C133" s="66" t="s">
        <v>105</v>
      </c>
      <c r="D133" s="32">
        <v>10</v>
      </c>
      <c r="E133" s="22">
        <v>0.16</v>
      </c>
      <c r="F133" s="22">
        <v>0.168</v>
      </c>
      <c r="G133" s="22">
        <f t="shared" si="25"/>
        <v>0.047040000000000005</v>
      </c>
      <c r="H133" s="28">
        <v>28</v>
      </c>
      <c r="I133" s="22">
        <f t="shared" si="26"/>
        <v>0.12096000000000001</v>
      </c>
      <c r="J133" s="22">
        <f t="shared" si="29"/>
        <v>0.115</v>
      </c>
      <c r="K133" s="1">
        <v>0</v>
      </c>
      <c r="L133" s="1">
        <v>0</v>
      </c>
      <c r="N133" t="str">
        <f t="shared" si="27"/>
        <v>ТП-123</v>
      </c>
      <c r="O133">
        <f t="shared" si="28"/>
        <v>10</v>
      </c>
      <c r="P133" s="42">
        <v>1141.6000000000004</v>
      </c>
    </row>
    <row r="134" spans="1:16" ht="15">
      <c r="A134" s="108"/>
      <c r="B134" s="16"/>
      <c r="C134" s="3" t="s">
        <v>106</v>
      </c>
      <c r="D134" s="32">
        <v>10</v>
      </c>
      <c r="E134" s="22">
        <v>0.25</v>
      </c>
      <c r="F134" s="22">
        <v>0.236</v>
      </c>
      <c r="G134" s="22">
        <f t="shared" si="25"/>
        <v>0.037759999999999995</v>
      </c>
      <c r="H134" s="28">
        <v>16</v>
      </c>
      <c r="I134" s="22">
        <f t="shared" si="26"/>
        <v>0.19824</v>
      </c>
      <c r="J134" s="22">
        <f t="shared" si="29"/>
        <v>0.303</v>
      </c>
      <c r="K134" s="1">
        <v>0</v>
      </c>
      <c r="L134" s="1">
        <v>0</v>
      </c>
      <c r="N134" t="str">
        <f t="shared" si="27"/>
        <v>ТП-123</v>
      </c>
      <c r="O134">
        <f t="shared" si="28"/>
        <v>0</v>
      </c>
      <c r="P134" s="42">
        <v>0</v>
      </c>
    </row>
    <row r="135" spans="1:16" ht="15">
      <c r="A135" s="18">
        <v>92</v>
      </c>
      <c r="B135" s="95"/>
      <c r="C135" s="109" t="s">
        <v>33</v>
      </c>
      <c r="D135" s="118">
        <v>10</v>
      </c>
      <c r="E135" s="22">
        <v>0.63</v>
      </c>
      <c r="F135" s="22">
        <v>0.662</v>
      </c>
      <c r="G135" s="22">
        <f t="shared" si="25"/>
        <v>0.08606</v>
      </c>
      <c r="H135" s="28">
        <v>13</v>
      </c>
      <c r="I135" s="22">
        <f t="shared" si="26"/>
        <v>0.57594</v>
      </c>
      <c r="J135" s="22">
        <f t="shared" si="29"/>
        <v>1.142</v>
      </c>
      <c r="K135" s="64">
        <v>0.009</v>
      </c>
      <c r="L135" s="1">
        <v>0.009</v>
      </c>
      <c r="N135" t="str">
        <f t="shared" si="27"/>
        <v>ТП-97</v>
      </c>
      <c r="O135">
        <f>D137</f>
        <v>10</v>
      </c>
      <c r="P135" s="42">
        <v>179</v>
      </c>
    </row>
    <row r="136" spans="1:16" ht="15">
      <c r="A136" s="18">
        <v>93</v>
      </c>
      <c r="B136" s="96"/>
      <c r="C136" s="110"/>
      <c r="D136" s="119"/>
      <c r="E136" s="22">
        <v>0.63</v>
      </c>
      <c r="F136" s="22">
        <v>0.662</v>
      </c>
      <c r="G136" s="22">
        <f t="shared" si="25"/>
        <v>0.27142000000000005</v>
      </c>
      <c r="H136" s="28">
        <v>41</v>
      </c>
      <c r="I136" s="22">
        <f t="shared" si="26"/>
        <v>0.39058</v>
      </c>
      <c r="J136" s="22">
        <f t="shared" si="29"/>
      </c>
      <c r="K136" s="1">
        <v>0</v>
      </c>
      <c r="L136" s="1">
        <v>0</v>
      </c>
      <c r="N136" t="str">
        <f t="shared" si="27"/>
        <v>ТП-122</v>
      </c>
      <c r="O136">
        <f>D138</f>
        <v>10</v>
      </c>
      <c r="P136" s="42">
        <v>811.2000000000018</v>
      </c>
    </row>
    <row r="137" spans="1:16" ht="15">
      <c r="A137" s="107">
        <v>94</v>
      </c>
      <c r="B137" s="16" t="s">
        <v>107</v>
      </c>
      <c r="C137" s="3" t="s">
        <v>108</v>
      </c>
      <c r="D137" s="32">
        <v>10</v>
      </c>
      <c r="E137" s="24">
        <v>0.16</v>
      </c>
      <c r="F137" s="22">
        <v>0.168</v>
      </c>
      <c r="G137" s="22">
        <f t="shared" si="25"/>
        <v>0.01008</v>
      </c>
      <c r="H137" s="28">
        <v>6</v>
      </c>
      <c r="I137" s="22">
        <f t="shared" si="26"/>
        <v>0.15792</v>
      </c>
      <c r="J137" s="22">
        <f>IF(P135&gt;0,ROUND(P135/1000,3),"")</f>
        <v>0.179</v>
      </c>
      <c r="K137" s="1">
        <v>0</v>
      </c>
      <c r="L137" s="1">
        <v>0</v>
      </c>
      <c r="N137" t="str">
        <f t="shared" si="27"/>
        <v>ТП-119</v>
      </c>
      <c r="O137">
        <f>D139</f>
        <v>10</v>
      </c>
      <c r="P137" s="42">
        <v>1247.9000000000042</v>
      </c>
    </row>
    <row r="138" spans="1:12" ht="15">
      <c r="A138" s="108"/>
      <c r="B138" s="16"/>
      <c r="C138" s="3" t="s">
        <v>109</v>
      </c>
      <c r="D138" s="32">
        <v>10</v>
      </c>
      <c r="E138" s="22">
        <v>0.25</v>
      </c>
      <c r="F138" s="22">
        <v>0.263</v>
      </c>
      <c r="G138" s="22">
        <f t="shared" si="25"/>
        <v>0.0526</v>
      </c>
      <c r="H138" s="28">
        <v>20</v>
      </c>
      <c r="I138" s="22">
        <f t="shared" si="26"/>
        <v>0.2104</v>
      </c>
      <c r="J138" s="22">
        <f>IF(P136&gt;0,ROUND(P136/1000,3),"")</f>
        <v>0.811</v>
      </c>
      <c r="K138" s="1">
        <v>0.0055</v>
      </c>
      <c r="L138" s="1">
        <v>0.0055</v>
      </c>
    </row>
    <row r="139" spans="1:16" ht="15">
      <c r="A139" s="130">
        <v>95</v>
      </c>
      <c r="B139" s="95"/>
      <c r="C139" s="109" t="s">
        <v>110</v>
      </c>
      <c r="D139" s="118">
        <v>10</v>
      </c>
      <c r="E139" s="22">
        <v>0.4</v>
      </c>
      <c r="F139" s="22">
        <v>0.42</v>
      </c>
      <c r="G139" s="22">
        <f t="shared" si="25"/>
        <v>0.0462</v>
      </c>
      <c r="H139" s="28">
        <v>11</v>
      </c>
      <c r="I139" s="22">
        <f t="shared" si="26"/>
        <v>0.37379999999999997</v>
      </c>
      <c r="J139" s="22">
        <f>IF(P137&gt;0,ROUND(P137/1000,3),"")</f>
        <v>1.248</v>
      </c>
      <c r="K139" s="1">
        <v>0</v>
      </c>
      <c r="L139" s="1">
        <v>0</v>
      </c>
      <c r="N139" t="str">
        <f>IF(C141&lt;&gt;0,C141,N138)</f>
        <v>ТП-118</v>
      </c>
      <c r="O139">
        <f>D141</f>
        <v>10</v>
      </c>
      <c r="P139" s="42">
        <v>461.19999999999953</v>
      </c>
    </row>
    <row r="140" spans="1:12" ht="15">
      <c r="A140" s="131"/>
      <c r="B140" s="96"/>
      <c r="C140" s="110"/>
      <c r="D140" s="119"/>
      <c r="E140" s="22">
        <v>0.4</v>
      </c>
      <c r="F140" s="22">
        <v>0.42</v>
      </c>
      <c r="G140" s="22">
        <f t="shared" si="25"/>
        <v>0.1932</v>
      </c>
      <c r="H140" s="28">
        <v>46</v>
      </c>
      <c r="I140" s="22">
        <f t="shared" si="26"/>
        <v>0.22679999999999997</v>
      </c>
      <c r="J140" s="22">
        <f>IF(P138&gt;S1356,ROUND(P138/1000,3),"")</f>
      </c>
      <c r="K140" s="63">
        <v>0</v>
      </c>
      <c r="L140" s="63">
        <v>0</v>
      </c>
    </row>
    <row r="141" spans="1:16" ht="15">
      <c r="A141" s="18">
        <v>96</v>
      </c>
      <c r="B141" s="105"/>
      <c r="C141" s="95" t="s">
        <v>111</v>
      </c>
      <c r="D141" s="103">
        <v>10</v>
      </c>
      <c r="E141" s="22">
        <v>0.25</v>
      </c>
      <c r="F141" s="22">
        <v>0.263</v>
      </c>
      <c r="G141" s="22">
        <f t="shared" si="25"/>
        <v>0.11046000000000002</v>
      </c>
      <c r="H141" s="28">
        <v>42</v>
      </c>
      <c r="I141" s="22">
        <f t="shared" si="26"/>
        <v>0.15254</v>
      </c>
      <c r="J141" s="22">
        <f>IF(P139&gt;0,ROUND(P139/1000,3),"")</f>
        <v>0.461</v>
      </c>
      <c r="K141" s="1">
        <v>0</v>
      </c>
      <c r="L141" s="1">
        <v>0</v>
      </c>
      <c r="N141" t="str">
        <f>IF(C143&lt;&gt;0,C143,N140)</f>
        <v>ТП-120</v>
      </c>
      <c r="O141">
        <f>D143</f>
        <v>10</v>
      </c>
      <c r="P141" s="42">
        <v>565.7000000000023</v>
      </c>
    </row>
    <row r="142" spans="1:16" ht="15">
      <c r="A142" s="18">
        <v>97</v>
      </c>
      <c r="B142" s="106"/>
      <c r="C142" s="96"/>
      <c r="D142" s="104"/>
      <c r="E142" s="22">
        <v>0.25</v>
      </c>
      <c r="F142" s="22">
        <v>0.263</v>
      </c>
      <c r="G142" s="22">
        <f t="shared" si="25"/>
        <v>0.015780000000000002</v>
      </c>
      <c r="H142" s="28">
        <v>6</v>
      </c>
      <c r="I142" s="22">
        <f t="shared" si="26"/>
        <v>0.24722</v>
      </c>
      <c r="J142" s="22"/>
      <c r="K142" s="1">
        <v>0</v>
      </c>
      <c r="L142" s="1">
        <v>0</v>
      </c>
      <c r="N142" t="str">
        <f>IF(C144&lt;&gt;0,C144,N141)</f>
        <v>ТП-125</v>
      </c>
      <c r="O142">
        <f>D144</f>
        <v>10</v>
      </c>
      <c r="P142" s="42">
        <v>713.6000000000043</v>
      </c>
    </row>
    <row r="143" spans="1:16" ht="15">
      <c r="A143" s="97">
        <v>98</v>
      </c>
      <c r="B143" s="16"/>
      <c r="C143" s="3" t="s">
        <v>112</v>
      </c>
      <c r="D143" s="32">
        <v>10</v>
      </c>
      <c r="E143" s="22">
        <v>0.25</v>
      </c>
      <c r="F143" s="22">
        <v>0.263</v>
      </c>
      <c r="G143" s="22">
        <f t="shared" si="25"/>
        <v>0.08153</v>
      </c>
      <c r="H143" s="28">
        <v>31</v>
      </c>
      <c r="I143" s="22">
        <f t="shared" si="26"/>
        <v>0.18147000000000002</v>
      </c>
      <c r="J143" s="22">
        <f>IF(P141&gt;0,ROUND(P141/1000,3),"")</f>
        <v>0.566</v>
      </c>
      <c r="K143" s="1">
        <v>0</v>
      </c>
      <c r="L143" s="1">
        <v>0</v>
      </c>
      <c r="N143" t="str">
        <f>IF(C145&lt;&gt;0,C145,N142)</f>
        <v>ТП-152</v>
      </c>
      <c r="O143">
        <f>D145</f>
        <v>10</v>
      </c>
      <c r="P143" s="42">
        <v>1280.6000000000022</v>
      </c>
    </row>
    <row r="144" spans="1:12" ht="15">
      <c r="A144" s="98"/>
      <c r="B144" s="16"/>
      <c r="C144" s="3" t="s">
        <v>113</v>
      </c>
      <c r="D144" s="32">
        <v>10</v>
      </c>
      <c r="E144" s="22">
        <v>0.25</v>
      </c>
      <c r="F144" s="22">
        <v>0.263</v>
      </c>
      <c r="G144" s="22">
        <f t="shared" si="25"/>
        <v>0.07364000000000001</v>
      </c>
      <c r="H144" s="28">
        <v>28</v>
      </c>
      <c r="I144" s="22">
        <f t="shared" si="26"/>
        <v>0.18936</v>
      </c>
      <c r="J144" s="22">
        <f>IF(P142&gt;0,ROUND(P142/1000,3),"")</f>
        <v>0.714</v>
      </c>
      <c r="K144" s="1">
        <v>0</v>
      </c>
      <c r="L144" s="1">
        <v>0</v>
      </c>
    </row>
    <row r="145" spans="1:16" ht="15">
      <c r="A145" s="1">
        <v>99</v>
      </c>
      <c r="B145" s="95"/>
      <c r="C145" s="109" t="s">
        <v>114</v>
      </c>
      <c r="D145" s="103">
        <v>10</v>
      </c>
      <c r="E145" s="22">
        <v>0.25</v>
      </c>
      <c r="F145" s="22">
        <v>0.263</v>
      </c>
      <c r="G145" s="22">
        <f t="shared" si="25"/>
        <v>0.05786</v>
      </c>
      <c r="H145" s="28">
        <v>22</v>
      </c>
      <c r="I145" s="22">
        <f t="shared" si="26"/>
        <v>0.20514000000000002</v>
      </c>
      <c r="J145" s="22">
        <f>IF(P143&gt;0,ROUND(P143/1000,3),"")</f>
        <v>1.281</v>
      </c>
      <c r="K145" s="1">
        <v>0</v>
      </c>
      <c r="L145" s="1">
        <v>0</v>
      </c>
      <c r="N145" t="str">
        <f aca="true" t="shared" si="30" ref="N145:N152">IF(C147&lt;&gt;0,C147,N144)</f>
        <v>ТП-153</v>
      </c>
      <c r="O145">
        <f aca="true" t="shared" si="31" ref="O145:O152">D147</f>
        <v>10</v>
      </c>
      <c r="P145" s="42">
        <v>997.9000000000059</v>
      </c>
    </row>
    <row r="146" spans="1:16" ht="15">
      <c r="A146" s="1">
        <v>100</v>
      </c>
      <c r="B146" s="96"/>
      <c r="C146" s="110"/>
      <c r="D146" s="104"/>
      <c r="E146" s="22">
        <v>0.4</v>
      </c>
      <c r="F146" s="22">
        <v>0.42</v>
      </c>
      <c r="G146" s="22">
        <f t="shared" si="25"/>
        <v>0</v>
      </c>
      <c r="H146" s="32">
        <v>0</v>
      </c>
      <c r="I146" s="22"/>
      <c r="J146" s="22"/>
      <c r="K146" s="1">
        <v>0</v>
      </c>
      <c r="L146" s="1">
        <v>0</v>
      </c>
      <c r="N146" t="str">
        <f t="shared" si="30"/>
        <v>ТП-164</v>
      </c>
      <c r="O146">
        <f t="shared" si="31"/>
        <v>10</v>
      </c>
      <c r="P146" s="42">
        <v>25</v>
      </c>
    </row>
    <row r="147" spans="1:16" ht="15">
      <c r="A147" s="1">
        <v>101</v>
      </c>
      <c r="B147" s="16"/>
      <c r="C147" s="3" t="s">
        <v>115</v>
      </c>
      <c r="D147" s="32">
        <v>10</v>
      </c>
      <c r="E147" s="22">
        <v>0.4</v>
      </c>
      <c r="F147" s="22">
        <v>0.42</v>
      </c>
      <c r="G147" s="22">
        <f>F147*H147/100</f>
        <v>0.1344</v>
      </c>
      <c r="H147" s="28">
        <v>32</v>
      </c>
      <c r="I147" s="22">
        <f>F147-G147</f>
        <v>0.28559999999999997</v>
      </c>
      <c r="J147" s="22">
        <f aca="true" t="shared" si="32" ref="J147:J154">IF(P145&gt;0,ROUND(P145/1000,3),"")</f>
        <v>0.998</v>
      </c>
      <c r="K147" s="1">
        <v>0</v>
      </c>
      <c r="L147" s="1">
        <v>0</v>
      </c>
      <c r="N147" t="str">
        <f t="shared" si="30"/>
        <v>ТП-75</v>
      </c>
      <c r="O147">
        <f t="shared" si="31"/>
        <v>10</v>
      </c>
      <c r="P147" s="42">
        <v>70</v>
      </c>
    </row>
    <row r="148" spans="1:16" ht="15">
      <c r="A148" s="1">
        <v>102</v>
      </c>
      <c r="B148" s="16"/>
      <c r="C148" s="39" t="s">
        <v>117</v>
      </c>
      <c r="D148" s="35">
        <v>10</v>
      </c>
      <c r="E148" s="24">
        <v>0.063</v>
      </c>
      <c r="F148" s="24">
        <f>E148*1.05</f>
        <v>0.06615</v>
      </c>
      <c r="G148" s="22">
        <f>F148*H148/100</f>
        <v>0.0006615</v>
      </c>
      <c r="H148" s="29">
        <v>1</v>
      </c>
      <c r="I148" s="24"/>
      <c r="J148" s="22">
        <f t="shared" si="32"/>
        <v>0.025</v>
      </c>
      <c r="K148" s="1">
        <v>0</v>
      </c>
      <c r="L148" s="1">
        <v>0</v>
      </c>
      <c r="N148" t="str">
        <f t="shared" si="30"/>
        <v>ТП-121</v>
      </c>
      <c r="O148">
        <f t="shared" si="31"/>
        <v>10</v>
      </c>
      <c r="P148" s="42">
        <v>1010.8500000000014</v>
      </c>
    </row>
    <row r="149" spans="1:16" ht="15">
      <c r="A149" s="14">
        <v>103</v>
      </c>
      <c r="B149" s="16" t="s">
        <v>116</v>
      </c>
      <c r="C149" s="39" t="s">
        <v>118</v>
      </c>
      <c r="D149" s="35">
        <v>10</v>
      </c>
      <c r="E149" s="24">
        <v>0.16</v>
      </c>
      <c r="F149" s="24">
        <v>0.168</v>
      </c>
      <c r="G149" s="24">
        <f aca="true" t="shared" si="33" ref="G149:G155">F149*H149/100</f>
        <v>0.03024</v>
      </c>
      <c r="H149" s="29">
        <v>18</v>
      </c>
      <c r="I149" s="24">
        <f aca="true" t="shared" si="34" ref="I149:I155">F149-G149</f>
        <v>0.13776000000000002</v>
      </c>
      <c r="J149" s="22">
        <f t="shared" si="32"/>
        <v>0.07</v>
      </c>
      <c r="K149" s="1">
        <v>0</v>
      </c>
      <c r="L149" s="1">
        <v>0</v>
      </c>
      <c r="N149" t="str">
        <f t="shared" si="30"/>
        <v>ТП-32</v>
      </c>
      <c r="O149">
        <f t="shared" si="31"/>
        <v>10</v>
      </c>
      <c r="P149" s="42">
        <v>820.5200000000053</v>
      </c>
    </row>
    <row r="150" spans="1:16" ht="15">
      <c r="A150" s="14">
        <v>104</v>
      </c>
      <c r="B150" s="16"/>
      <c r="C150" s="39" t="s">
        <v>119</v>
      </c>
      <c r="D150" s="35">
        <v>10</v>
      </c>
      <c r="E150" s="24">
        <v>0.4</v>
      </c>
      <c r="F150" s="24">
        <v>0.42</v>
      </c>
      <c r="G150" s="24">
        <f t="shared" si="33"/>
        <v>0.1008</v>
      </c>
      <c r="H150" s="29">
        <v>24</v>
      </c>
      <c r="I150" s="24">
        <f t="shared" si="34"/>
        <v>0.3192</v>
      </c>
      <c r="J150" s="22">
        <f t="shared" si="32"/>
        <v>1.011</v>
      </c>
      <c r="K150" s="1">
        <v>0</v>
      </c>
      <c r="L150" s="1">
        <v>0</v>
      </c>
      <c r="N150" t="str">
        <f t="shared" si="30"/>
        <v>ТП-259</v>
      </c>
      <c r="O150">
        <f t="shared" si="31"/>
        <v>10</v>
      </c>
      <c r="P150" s="42">
        <v>199.09999999999985</v>
      </c>
    </row>
    <row r="151" spans="1:16" ht="15">
      <c r="A151" s="14">
        <v>105</v>
      </c>
      <c r="B151" s="16"/>
      <c r="C151" s="39" t="s">
        <v>120</v>
      </c>
      <c r="D151" s="35">
        <v>10</v>
      </c>
      <c r="E151" s="24">
        <v>0.4</v>
      </c>
      <c r="F151" s="24">
        <v>0.42</v>
      </c>
      <c r="G151" s="24">
        <f t="shared" si="33"/>
        <v>0.084</v>
      </c>
      <c r="H151" s="29">
        <v>20</v>
      </c>
      <c r="I151" s="24">
        <f t="shared" si="34"/>
        <v>0.33599999999999997</v>
      </c>
      <c r="J151" s="22">
        <f t="shared" si="32"/>
        <v>0.821</v>
      </c>
      <c r="K151" s="1">
        <v>0</v>
      </c>
      <c r="L151" s="1">
        <v>0</v>
      </c>
      <c r="N151" t="str">
        <f t="shared" si="30"/>
        <v>ТП-3</v>
      </c>
      <c r="O151">
        <f t="shared" si="31"/>
        <v>10</v>
      </c>
      <c r="P151" s="42">
        <v>901.6000000000016</v>
      </c>
    </row>
    <row r="152" spans="1:16" ht="15">
      <c r="A152" s="14">
        <v>106</v>
      </c>
      <c r="B152" s="16"/>
      <c r="C152" s="39" t="s">
        <v>121</v>
      </c>
      <c r="D152" s="35">
        <v>10</v>
      </c>
      <c r="E152" s="24">
        <v>0.25</v>
      </c>
      <c r="F152" s="24">
        <v>0.263</v>
      </c>
      <c r="G152" s="24">
        <f t="shared" si="33"/>
        <v>0.12361000000000001</v>
      </c>
      <c r="H152" s="29">
        <v>47</v>
      </c>
      <c r="I152" s="24">
        <f t="shared" si="34"/>
        <v>0.13939000000000001</v>
      </c>
      <c r="J152" s="22">
        <f t="shared" si="32"/>
        <v>0.199</v>
      </c>
      <c r="K152" s="1">
        <v>0</v>
      </c>
      <c r="L152" s="1">
        <v>0</v>
      </c>
      <c r="N152" t="str">
        <f t="shared" si="30"/>
        <v>ТП-2</v>
      </c>
      <c r="O152">
        <f t="shared" si="31"/>
        <v>10</v>
      </c>
      <c r="P152" s="42">
        <v>413.4</v>
      </c>
    </row>
    <row r="153" spans="1:12" ht="15">
      <c r="A153" s="14">
        <v>107</v>
      </c>
      <c r="B153" s="16"/>
      <c r="C153" s="3" t="s">
        <v>122</v>
      </c>
      <c r="D153" s="32">
        <v>10</v>
      </c>
      <c r="E153" s="22">
        <v>0.4</v>
      </c>
      <c r="F153" s="22">
        <v>0.42</v>
      </c>
      <c r="G153" s="22">
        <f t="shared" si="33"/>
        <v>0.1512</v>
      </c>
      <c r="H153" s="28">
        <v>36</v>
      </c>
      <c r="I153" s="22">
        <f t="shared" si="34"/>
        <v>0.2688</v>
      </c>
      <c r="J153" s="22">
        <f t="shared" si="32"/>
        <v>0.902</v>
      </c>
      <c r="K153" s="1">
        <v>0.025</v>
      </c>
      <c r="L153" s="1">
        <v>0.025</v>
      </c>
    </row>
    <row r="154" spans="1:16" ht="15">
      <c r="A154" s="14">
        <v>108</v>
      </c>
      <c r="B154" s="16"/>
      <c r="C154" s="3" t="s">
        <v>123</v>
      </c>
      <c r="D154" s="34">
        <v>10</v>
      </c>
      <c r="E154" s="22">
        <v>0.4</v>
      </c>
      <c r="F154" s="22">
        <v>0.42</v>
      </c>
      <c r="G154" s="22">
        <f t="shared" si="33"/>
        <v>0.147</v>
      </c>
      <c r="H154" s="28">
        <v>35</v>
      </c>
      <c r="I154" s="22">
        <f t="shared" si="34"/>
        <v>0.273</v>
      </c>
      <c r="J154" s="22">
        <f t="shared" si="32"/>
        <v>0.413</v>
      </c>
      <c r="K154" s="1">
        <v>0</v>
      </c>
      <c r="L154" s="1">
        <v>0</v>
      </c>
      <c r="N154" t="str">
        <f>IF(C156&lt;&gt;0,C156,N153)</f>
        <v>ТП-81</v>
      </c>
      <c r="O154">
        <f>D156</f>
        <v>10</v>
      </c>
      <c r="P154" s="42">
        <v>100</v>
      </c>
    </row>
    <row r="155" spans="1:16" ht="15">
      <c r="A155" s="88">
        <v>109</v>
      </c>
      <c r="B155" s="16"/>
      <c r="C155" s="39" t="s">
        <v>124</v>
      </c>
      <c r="D155" s="40">
        <v>10</v>
      </c>
      <c r="E155" s="24">
        <v>0.4</v>
      </c>
      <c r="F155" s="24">
        <v>0.42</v>
      </c>
      <c r="G155" s="80">
        <f t="shared" si="33"/>
        <v>0.042</v>
      </c>
      <c r="H155" s="29">
        <v>10</v>
      </c>
      <c r="I155" s="24">
        <f t="shared" si="34"/>
        <v>0.378</v>
      </c>
      <c r="J155" s="22"/>
      <c r="K155" s="1">
        <v>0</v>
      </c>
      <c r="L155" s="1">
        <v>0</v>
      </c>
      <c r="N155" t="str">
        <f>IF(C157&lt;&gt;0,C157,N154)</f>
        <v>ТП-40</v>
      </c>
      <c r="O155">
        <f>D157</f>
        <v>10</v>
      </c>
      <c r="P155" s="42">
        <v>589.2000000000005</v>
      </c>
    </row>
    <row r="156" spans="1:12" ht="15">
      <c r="A156" s="89"/>
      <c r="B156" s="16"/>
      <c r="C156" s="3" t="s">
        <v>125</v>
      </c>
      <c r="D156" s="34">
        <v>10</v>
      </c>
      <c r="E156" s="22">
        <v>0.16</v>
      </c>
      <c r="F156" s="22">
        <v>0.168</v>
      </c>
      <c r="G156" s="22">
        <f aca="true" t="shared" si="35" ref="G156:G161">F156*H156/100</f>
        <v>0.011760000000000001</v>
      </c>
      <c r="H156" s="28">
        <v>7</v>
      </c>
      <c r="I156" s="22">
        <f aca="true" t="shared" si="36" ref="I156:I171">F156-G156</f>
        <v>0.15624000000000002</v>
      </c>
      <c r="J156" s="22">
        <f>IF(P154&gt;0,ROUND(P154/1000,3),"")</f>
        <v>0.1</v>
      </c>
      <c r="K156" s="1">
        <v>0</v>
      </c>
      <c r="L156" s="1">
        <v>0</v>
      </c>
    </row>
    <row r="157" spans="1:16" ht="15">
      <c r="A157" s="88">
        <v>110</v>
      </c>
      <c r="B157" s="95"/>
      <c r="C157" s="109" t="s">
        <v>126</v>
      </c>
      <c r="D157" s="103">
        <v>10</v>
      </c>
      <c r="E157" s="22">
        <v>0.4</v>
      </c>
      <c r="F157" s="22">
        <v>0.42</v>
      </c>
      <c r="G157" s="22">
        <f t="shared" si="35"/>
        <v>0.0294</v>
      </c>
      <c r="H157" s="28">
        <v>7</v>
      </c>
      <c r="I157" s="22">
        <f t="shared" si="36"/>
        <v>0.3906</v>
      </c>
      <c r="J157" s="22">
        <f>IF(P155&gt;0,ROUND(P155/1000,3),"")</f>
        <v>0.589</v>
      </c>
      <c r="K157" s="1">
        <v>0.01</v>
      </c>
      <c r="L157" s="1">
        <v>0.01</v>
      </c>
      <c r="N157" t="str">
        <f>IF(C159&lt;&gt;0,C159,N156)</f>
        <v>ТП-34</v>
      </c>
      <c r="O157">
        <f>D159</f>
        <v>10</v>
      </c>
      <c r="P157" s="42">
        <v>632.6000000000004</v>
      </c>
    </row>
    <row r="158" spans="1:12" ht="15">
      <c r="A158" s="89"/>
      <c r="B158" s="96"/>
      <c r="C158" s="110"/>
      <c r="D158" s="104"/>
      <c r="E158" s="22">
        <v>0.4</v>
      </c>
      <c r="F158" s="22">
        <v>0.42</v>
      </c>
      <c r="G158" s="22">
        <f t="shared" si="35"/>
        <v>0.12179999999999999</v>
      </c>
      <c r="H158" s="28">
        <v>29</v>
      </c>
      <c r="I158" s="22">
        <f t="shared" si="36"/>
        <v>0.2982</v>
      </c>
      <c r="J158" s="22"/>
      <c r="K158" s="1">
        <v>0</v>
      </c>
      <c r="L158" s="1">
        <v>0</v>
      </c>
    </row>
    <row r="159" spans="1:16" ht="15">
      <c r="A159" s="14">
        <v>111</v>
      </c>
      <c r="B159" s="95"/>
      <c r="C159" s="109" t="s">
        <v>127</v>
      </c>
      <c r="D159" s="103">
        <v>10</v>
      </c>
      <c r="E159" s="22">
        <v>0.4</v>
      </c>
      <c r="F159" s="22">
        <v>0.42</v>
      </c>
      <c r="G159" s="22">
        <f t="shared" si="35"/>
        <v>0.0336</v>
      </c>
      <c r="H159" s="28">
        <v>8</v>
      </c>
      <c r="I159" s="22">
        <f t="shared" si="36"/>
        <v>0.38639999999999997</v>
      </c>
      <c r="J159" s="22">
        <f>IF(P157&gt;0,ROUND(P157/1000,3),"")</f>
        <v>0.633</v>
      </c>
      <c r="K159" s="1">
        <v>0</v>
      </c>
      <c r="L159" s="1">
        <v>0</v>
      </c>
      <c r="N159" t="str">
        <f>IF(C161&lt;&gt;0,C161,N158)</f>
        <v>ТП-95</v>
      </c>
      <c r="O159">
        <f>D161</f>
        <v>10</v>
      </c>
      <c r="P159" s="42">
        <v>227.7</v>
      </c>
    </row>
    <row r="160" spans="1:16" ht="15">
      <c r="A160" s="88">
        <v>112</v>
      </c>
      <c r="B160" s="96"/>
      <c r="C160" s="110"/>
      <c r="D160" s="104"/>
      <c r="E160" s="22">
        <v>0.4</v>
      </c>
      <c r="F160" s="22">
        <v>0.42</v>
      </c>
      <c r="G160" s="22"/>
      <c r="H160" s="28">
        <v>30</v>
      </c>
      <c r="I160" s="22">
        <f t="shared" si="36"/>
        <v>0.42</v>
      </c>
      <c r="J160" s="22"/>
      <c r="K160" s="1">
        <v>0</v>
      </c>
      <c r="L160" s="1">
        <v>0</v>
      </c>
      <c r="N160" t="str">
        <f>IF(C162&lt;&gt;0,C162,N159)</f>
        <v>ТП-227</v>
      </c>
      <c r="O160">
        <f>D162</f>
        <v>10</v>
      </c>
      <c r="P160" s="42">
        <v>1519.83</v>
      </c>
    </row>
    <row r="161" spans="1:12" ht="15">
      <c r="A161" s="89"/>
      <c r="B161" s="16"/>
      <c r="C161" s="3" t="s">
        <v>128</v>
      </c>
      <c r="D161" s="34">
        <v>10</v>
      </c>
      <c r="E161" s="22">
        <v>0.25</v>
      </c>
      <c r="F161" s="22">
        <v>0.263</v>
      </c>
      <c r="G161" s="22">
        <f t="shared" si="35"/>
        <v>0.06575</v>
      </c>
      <c r="H161" s="28">
        <v>25</v>
      </c>
      <c r="I161" s="22">
        <f t="shared" si="36"/>
        <v>0.19725</v>
      </c>
      <c r="J161" s="22">
        <f>IF(P159&gt;0,ROUND(P159/1000,3),"")</f>
        <v>0.228</v>
      </c>
      <c r="K161" s="1">
        <v>0.01</v>
      </c>
      <c r="L161" s="1">
        <v>0.01</v>
      </c>
    </row>
    <row r="162" spans="1:16" ht="15">
      <c r="A162" s="90">
        <v>113</v>
      </c>
      <c r="B162" s="95"/>
      <c r="C162" s="109" t="s">
        <v>132</v>
      </c>
      <c r="D162" s="103">
        <v>10</v>
      </c>
      <c r="E162" s="22">
        <v>1</v>
      </c>
      <c r="F162" s="22">
        <v>1.05</v>
      </c>
      <c r="G162" s="22">
        <f>F162*H162/100</f>
        <v>0.2205</v>
      </c>
      <c r="H162" s="28">
        <v>21</v>
      </c>
      <c r="I162" s="22">
        <f t="shared" si="36"/>
        <v>0.8295</v>
      </c>
      <c r="J162" s="22">
        <f>IF(P160&gt;0,ROUND(P160/1000,3),"")</f>
        <v>1.52</v>
      </c>
      <c r="K162" s="1">
        <v>0</v>
      </c>
      <c r="L162" s="1">
        <v>0</v>
      </c>
      <c r="N162" t="str">
        <f>IF(C176&lt;&gt;0,C176,N161)</f>
        <v>ТП-243</v>
      </c>
      <c r="O162">
        <f>D176</f>
        <v>10</v>
      </c>
      <c r="P162" s="42">
        <v>1079.41</v>
      </c>
    </row>
    <row r="163" spans="1:12" ht="15">
      <c r="A163" s="85"/>
      <c r="B163" s="96"/>
      <c r="C163" s="110"/>
      <c r="D163" s="104"/>
      <c r="E163" s="22">
        <v>1</v>
      </c>
      <c r="F163" s="22">
        <v>1.05</v>
      </c>
      <c r="G163" s="22">
        <f>F163*H163/100</f>
        <v>0.0525</v>
      </c>
      <c r="H163" s="29">
        <v>5</v>
      </c>
      <c r="I163" s="22">
        <f t="shared" si="36"/>
        <v>0.9975</v>
      </c>
      <c r="J163" s="22"/>
      <c r="K163" s="1">
        <v>0</v>
      </c>
      <c r="L163" s="1">
        <v>0</v>
      </c>
    </row>
    <row r="164" spans="1:12" ht="15">
      <c r="A164" s="88">
        <v>114</v>
      </c>
      <c r="B164" s="16"/>
      <c r="C164" s="3" t="s">
        <v>304</v>
      </c>
      <c r="D164" s="34">
        <v>10</v>
      </c>
      <c r="E164" s="22">
        <v>0.25</v>
      </c>
      <c r="F164" s="22">
        <v>0.263</v>
      </c>
      <c r="G164" s="22">
        <f>F164*H164/100</f>
        <v>0</v>
      </c>
      <c r="H164" s="29">
        <v>0</v>
      </c>
      <c r="I164" s="22">
        <f t="shared" si="36"/>
        <v>0.263</v>
      </c>
      <c r="J164" s="22"/>
      <c r="K164" s="1">
        <v>0.015</v>
      </c>
      <c r="L164" s="1">
        <v>0.015</v>
      </c>
    </row>
    <row r="165" spans="1:12" ht="15">
      <c r="A165" s="89"/>
      <c r="B165" s="16"/>
      <c r="C165" s="3"/>
      <c r="D165" s="34"/>
      <c r="E165" s="22"/>
      <c r="F165" s="22"/>
      <c r="G165" s="38"/>
      <c r="H165" s="29"/>
      <c r="I165" s="24"/>
      <c r="J165" s="22"/>
      <c r="K165" s="1"/>
      <c r="L165" s="1"/>
    </row>
    <row r="166" spans="1:12" ht="15">
      <c r="A166" s="93"/>
      <c r="B166" s="16" t="s">
        <v>313</v>
      </c>
      <c r="C166" s="3" t="s">
        <v>314</v>
      </c>
      <c r="D166" s="34">
        <v>10</v>
      </c>
      <c r="E166" s="22">
        <v>0.25</v>
      </c>
      <c r="F166" s="22">
        <v>0.263</v>
      </c>
      <c r="G166" s="38">
        <v>0</v>
      </c>
      <c r="H166" s="29">
        <v>0</v>
      </c>
      <c r="I166" s="24">
        <v>0</v>
      </c>
      <c r="J166" s="22">
        <v>0</v>
      </c>
      <c r="K166" s="1">
        <v>0</v>
      </c>
      <c r="L166" s="1">
        <v>0</v>
      </c>
    </row>
    <row r="167" spans="1:12" ht="15">
      <c r="A167" s="88">
        <v>115</v>
      </c>
      <c r="B167" s="16"/>
      <c r="C167" s="3" t="s">
        <v>300</v>
      </c>
      <c r="D167" s="34">
        <v>10</v>
      </c>
      <c r="E167" s="22">
        <v>0.25</v>
      </c>
      <c r="F167" s="22">
        <v>0.263</v>
      </c>
      <c r="G167" s="22">
        <f aca="true" t="shared" si="37" ref="G167:G175">F167*H167/100</f>
        <v>0.00526</v>
      </c>
      <c r="H167" s="29">
        <v>2</v>
      </c>
      <c r="I167" s="22">
        <f t="shared" si="36"/>
        <v>0.25774</v>
      </c>
      <c r="J167" s="22"/>
      <c r="K167" s="1">
        <v>0</v>
      </c>
      <c r="L167" s="1">
        <v>0</v>
      </c>
    </row>
    <row r="168" spans="1:12" ht="15">
      <c r="A168" s="93"/>
      <c r="B168" s="83" t="s">
        <v>311</v>
      </c>
      <c r="C168" s="105" t="s">
        <v>312</v>
      </c>
      <c r="D168" s="148">
        <v>10</v>
      </c>
      <c r="E168" s="22">
        <v>1</v>
      </c>
      <c r="F168" s="22">
        <v>1.05</v>
      </c>
      <c r="G168" s="22">
        <v>0</v>
      </c>
      <c r="H168" s="82">
        <v>0</v>
      </c>
      <c r="I168" s="22">
        <v>0</v>
      </c>
      <c r="J168" s="22">
        <v>0</v>
      </c>
      <c r="K168" s="1">
        <v>0</v>
      </c>
      <c r="L168" s="1">
        <v>0</v>
      </c>
    </row>
    <row r="169" spans="1:12" ht="15">
      <c r="A169" s="93"/>
      <c r="B169" s="83"/>
      <c r="C169" s="106"/>
      <c r="D169" s="149"/>
      <c r="E169" s="22">
        <v>1</v>
      </c>
      <c r="F169" s="22">
        <v>1.05</v>
      </c>
      <c r="G169" s="22">
        <v>0</v>
      </c>
      <c r="H169" s="82">
        <v>0</v>
      </c>
      <c r="I169" s="22">
        <v>0</v>
      </c>
      <c r="J169" s="22">
        <v>0</v>
      </c>
      <c r="K169" s="1">
        <v>0</v>
      </c>
      <c r="L169" s="1"/>
    </row>
    <row r="170" spans="1:12" ht="15">
      <c r="A170" s="89"/>
      <c r="B170" s="101" t="s">
        <v>294</v>
      </c>
      <c r="C170" s="109" t="s">
        <v>295</v>
      </c>
      <c r="D170" s="34">
        <v>10</v>
      </c>
      <c r="E170" s="22">
        <v>1</v>
      </c>
      <c r="F170" s="22">
        <v>1.05</v>
      </c>
      <c r="G170" s="80">
        <f t="shared" si="37"/>
        <v>0.105</v>
      </c>
      <c r="H170" s="82">
        <v>10</v>
      </c>
      <c r="I170" s="24">
        <f t="shared" si="36"/>
        <v>0.9450000000000001</v>
      </c>
      <c r="J170" s="22"/>
      <c r="K170" s="1">
        <v>0.01</v>
      </c>
      <c r="L170" s="1">
        <v>0.01</v>
      </c>
    </row>
    <row r="171" spans="1:16" ht="15">
      <c r="A171" s="88">
        <v>116</v>
      </c>
      <c r="B171" s="102"/>
      <c r="C171" s="110"/>
      <c r="D171" s="34">
        <v>10</v>
      </c>
      <c r="E171" s="22">
        <v>1</v>
      </c>
      <c r="F171" s="22">
        <v>1.05</v>
      </c>
      <c r="G171" s="80">
        <f t="shared" si="37"/>
        <v>0.07350000000000001</v>
      </c>
      <c r="H171" s="29">
        <v>7</v>
      </c>
      <c r="I171" s="24">
        <f t="shared" si="36"/>
        <v>0.9765</v>
      </c>
      <c r="J171" s="22"/>
      <c r="K171" s="1">
        <v>0</v>
      </c>
      <c r="L171" s="1">
        <v>0</v>
      </c>
      <c r="N171" t="str">
        <f>IF(C183&lt;&gt;0,C183,N170)</f>
        <v>ТП-71</v>
      </c>
      <c r="O171">
        <f>D183</f>
        <v>10</v>
      </c>
      <c r="P171" s="42">
        <v>740.7000000000005</v>
      </c>
    </row>
    <row r="172" spans="1:12" ht="15">
      <c r="A172" s="89"/>
      <c r="B172" s="97"/>
      <c r="C172" s="95" t="s">
        <v>296</v>
      </c>
      <c r="D172" s="103">
        <v>10</v>
      </c>
      <c r="E172" s="22">
        <v>1</v>
      </c>
      <c r="F172" s="22">
        <v>1.05</v>
      </c>
      <c r="G172" s="22">
        <f t="shared" si="37"/>
        <v>0</v>
      </c>
      <c r="H172" s="28">
        <v>0</v>
      </c>
      <c r="I172" s="22">
        <f aca="true" t="shared" si="38" ref="I172:I178">F172-G172</f>
        <v>1.05</v>
      </c>
      <c r="J172" s="22"/>
      <c r="K172" s="1">
        <v>1.437</v>
      </c>
      <c r="L172" s="1">
        <v>1.437</v>
      </c>
    </row>
    <row r="173" spans="1:12" ht="15">
      <c r="A173" s="1">
        <v>117</v>
      </c>
      <c r="B173" s="98"/>
      <c r="C173" s="96"/>
      <c r="D173" s="104"/>
      <c r="E173" s="22">
        <v>1</v>
      </c>
      <c r="F173" s="22">
        <v>1.05</v>
      </c>
      <c r="G173" s="22">
        <f t="shared" si="37"/>
        <v>0.1365</v>
      </c>
      <c r="H173" s="28">
        <v>13</v>
      </c>
      <c r="I173" s="22">
        <f t="shared" si="38"/>
        <v>0.9135</v>
      </c>
      <c r="J173" s="22">
        <f>IF(P161&gt;0,ROUND(P161/1000,3),"")</f>
      </c>
      <c r="K173" s="1">
        <v>0</v>
      </c>
      <c r="L173" s="1">
        <v>0</v>
      </c>
    </row>
    <row r="174" spans="1:16" ht="15">
      <c r="A174" s="1">
        <v>118</v>
      </c>
      <c r="B174" s="97"/>
      <c r="C174" s="95" t="s">
        <v>305</v>
      </c>
      <c r="D174" s="103">
        <v>10</v>
      </c>
      <c r="E174" s="22">
        <v>1.6</v>
      </c>
      <c r="F174" s="22">
        <v>1.68</v>
      </c>
      <c r="G174" s="22">
        <f t="shared" si="37"/>
        <v>0</v>
      </c>
      <c r="H174" s="28">
        <v>0</v>
      </c>
      <c r="I174" s="22">
        <f t="shared" si="38"/>
        <v>1.68</v>
      </c>
      <c r="J174" s="22"/>
      <c r="K174" s="1">
        <v>0</v>
      </c>
      <c r="L174" s="1">
        <v>0</v>
      </c>
      <c r="N174" t="str">
        <f aca="true" t="shared" si="39" ref="N174:N180">IF(C186&lt;&gt;0,C186,N173)</f>
        <v>ТП-101</v>
      </c>
      <c r="O174">
        <f aca="true" t="shared" si="40" ref="O174:O180">D186</f>
        <v>10</v>
      </c>
      <c r="P174" s="42">
        <v>241</v>
      </c>
    </row>
    <row r="175" spans="1:16" ht="15">
      <c r="A175" s="1">
        <v>119</v>
      </c>
      <c r="B175" s="98"/>
      <c r="C175" s="96"/>
      <c r="D175" s="104"/>
      <c r="E175" s="22">
        <v>1.6</v>
      </c>
      <c r="F175" s="22">
        <v>1.68</v>
      </c>
      <c r="G175" s="22">
        <f t="shared" si="37"/>
        <v>0</v>
      </c>
      <c r="H175" s="28">
        <v>0</v>
      </c>
      <c r="I175" s="22">
        <f t="shared" si="38"/>
        <v>1.68</v>
      </c>
      <c r="J175" s="22">
        <f>IF(P163&gt;0,ROUND(P163/1000,3),"")</f>
      </c>
      <c r="K175" s="1">
        <v>0</v>
      </c>
      <c r="L175" s="1">
        <v>0</v>
      </c>
      <c r="N175" t="str">
        <f t="shared" si="39"/>
        <v>ТП-144</v>
      </c>
      <c r="O175">
        <f t="shared" si="40"/>
        <v>10</v>
      </c>
      <c r="P175" s="42">
        <v>640</v>
      </c>
    </row>
    <row r="176" spans="1:16" ht="15">
      <c r="A176" s="1">
        <v>120</v>
      </c>
      <c r="B176" s="101" t="s">
        <v>133</v>
      </c>
      <c r="C176" s="124" t="s">
        <v>135</v>
      </c>
      <c r="D176" s="99">
        <v>10</v>
      </c>
      <c r="E176" s="24">
        <v>1.25</v>
      </c>
      <c r="F176" s="24">
        <v>1.313</v>
      </c>
      <c r="G176" s="24">
        <f>F176</f>
        <v>1.313</v>
      </c>
      <c r="H176" s="29">
        <v>6</v>
      </c>
      <c r="I176" s="24">
        <f t="shared" si="38"/>
        <v>0</v>
      </c>
      <c r="J176" s="22">
        <f>IF(P162&gt;S139,ROUND(P162/1000,3),"")</f>
        <v>1.079</v>
      </c>
      <c r="K176" s="1">
        <v>0.0349</v>
      </c>
      <c r="L176" s="1">
        <v>0.0349</v>
      </c>
      <c r="N176" t="str">
        <f t="shared" si="39"/>
        <v>ТП-279</v>
      </c>
      <c r="O176">
        <f t="shared" si="40"/>
        <v>10</v>
      </c>
      <c r="P176" s="42">
        <v>15</v>
      </c>
    </row>
    <row r="177" spans="1:16" ht="15">
      <c r="A177" s="1">
        <v>121</v>
      </c>
      <c r="B177" s="102"/>
      <c r="C177" s="125"/>
      <c r="D177" s="100"/>
      <c r="E177" s="24">
        <v>1.25</v>
      </c>
      <c r="F177" s="24">
        <v>1.313</v>
      </c>
      <c r="G177" s="24">
        <f>F177*H177/100</f>
        <v>0.03939</v>
      </c>
      <c r="H177" s="29">
        <v>3</v>
      </c>
      <c r="I177" s="24">
        <f t="shared" si="38"/>
        <v>1.27361</v>
      </c>
      <c r="J177" s="22"/>
      <c r="K177" s="1">
        <v>0</v>
      </c>
      <c r="L177" s="1">
        <v>0</v>
      </c>
      <c r="N177" t="str">
        <f t="shared" si="39"/>
        <v>ТП-89</v>
      </c>
      <c r="O177">
        <f t="shared" si="40"/>
        <v>10</v>
      </c>
      <c r="P177" s="42">
        <v>429.5</v>
      </c>
    </row>
    <row r="178" spans="1:16" ht="15">
      <c r="A178" s="1">
        <v>122</v>
      </c>
      <c r="B178" s="75"/>
      <c r="C178" s="76" t="s">
        <v>306</v>
      </c>
      <c r="D178" s="77">
        <v>10</v>
      </c>
      <c r="E178" s="24">
        <v>0.63</v>
      </c>
      <c r="F178" s="22">
        <v>0.662</v>
      </c>
      <c r="G178" s="24">
        <f>F178*H178/100</f>
        <v>0</v>
      </c>
      <c r="H178" s="29">
        <v>0</v>
      </c>
      <c r="I178" s="24">
        <f t="shared" si="38"/>
        <v>0.662</v>
      </c>
      <c r="J178" s="22"/>
      <c r="K178" s="1"/>
      <c r="L178" s="1"/>
      <c r="N178" t="str">
        <f t="shared" si="39"/>
        <v>ТП-106</v>
      </c>
      <c r="O178">
        <f t="shared" si="40"/>
        <v>10</v>
      </c>
      <c r="P178" s="42">
        <v>737.4</v>
      </c>
    </row>
    <row r="179" spans="1:16" ht="15">
      <c r="A179" s="1">
        <v>123</v>
      </c>
      <c r="B179" s="142" t="s">
        <v>134</v>
      </c>
      <c r="C179" s="138" t="s">
        <v>136</v>
      </c>
      <c r="D179" s="140">
        <v>10</v>
      </c>
      <c r="E179" s="52">
        <v>1.6</v>
      </c>
      <c r="F179" s="52">
        <v>1.68</v>
      </c>
      <c r="G179" s="52" t="s">
        <v>285</v>
      </c>
      <c r="H179" s="53"/>
      <c r="I179" s="24"/>
      <c r="J179" s="22"/>
      <c r="K179" s="1">
        <v>0</v>
      </c>
      <c r="L179" s="1">
        <v>0</v>
      </c>
      <c r="N179" t="str">
        <f t="shared" si="39"/>
        <v>ТП-142</v>
      </c>
      <c r="O179">
        <f t="shared" si="40"/>
        <v>10</v>
      </c>
      <c r="P179" s="42">
        <v>675.9000000000001</v>
      </c>
    </row>
    <row r="180" spans="1:16" ht="15">
      <c r="A180" s="1">
        <v>124</v>
      </c>
      <c r="B180" s="143"/>
      <c r="C180" s="139"/>
      <c r="D180" s="141"/>
      <c r="E180" s="52">
        <v>1.6</v>
      </c>
      <c r="F180" s="52">
        <v>1.68</v>
      </c>
      <c r="G180" s="52" t="s">
        <v>285</v>
      </c>
      <c r="H180" s="53"/>
      <c r="I180" s="24"/>
      <c r="J180" s="22"/>
      <c r="K180" s="1">
        <v>0</v>
      </c>
      <c r="L180" s="1">
        <v>0</v>
      </c>
      <c r="N180" t="str">
        <f t="shared" si="39"/>
        <v>ТП-111</v>
      </c>
      <c r="O180">
        <f t="shared" si="40"/>
        <v>10</v>
      </c>
      <c r="P180" s="42">
        <v>1206.0000000000005</v>
      </c>
    </row>
    <row r="181" spans="1:12" ht="15">
      <c r="A181" s="1">
        <v>125</v>
      </c>
      <c r="B181" s="142"/>
      <c r="C181" s="138" t="s">
        <v>137</v>
      </c>
      <c r="D181" s="140">
        <v>10</v>
      </c>
      <c r="E181" s="52">
        <v>1.6</v>
      </c>
      <c r="F181" s="52">
        <v>1.68</v>
      </c>
      <c r="G181" s="24">
        <f aca="true" t="shared" si="41" ref="G181:G193">F181*H181/100</f>
        <v>0.0672</v>
      </c>
      <c r="H181" s="53">
        <v>4</v>
      </c>
      <c r="I181" s="24">
        <f aca="true" t="shared" si="42" ref="I181:I187">F181-G181</f>
        <v>1.6128</v>
      </c>
      <c r="J181" s="22"/>
      <c r="K181" s="1">
        <v>0</v>
      </c>
      <c r="L181" s="1">
        <v>0</v>
      </c>
    </row>
    <row r="182" spans="1:16" ht="15">
      <c r="A182" s="1">
        <v>126</v>
      </c>
      <c r="B182" s="143"/>
      <c r="C182" s="139"/>
      <c r="D182" s="141"/>
      <c r="E182" s="52">
        <v>1.6</v>
      </c>
      <c r="F182" s="52">
        <v>1.68</v>
      </c>
      <c r="G182" s="24">
        <f t="shared" si="41"/>
        <v>0.252</v>
      </c>
      <c r="H182" s="53">
        <v>15</v>
      </c>
      <c r="I182" s="24">
        <f t="shared" si="42"/>
        <v>1.428</v>
      </c>
      <c r="J182" s="22"/>
      <c r="K182" s="1">
        <v>0</v>
      </c>
      <c r="L182" s="1">
        <v>0</v>
      </c>
      <c r="N182" t="str">
        <f>IF(C194&lt;&gt;0,C194,N181)</f>
        <v>ТП-128</v>
      </c>
      <c r="O182">
        <f>D194</f>
        <v>10</v>
      </c>
      <c r="P182" s="42">
        <v>1027.2000000000007</v>
      </c>
    </row>
    <row r="183" spans="1:16" ht="15">
      <c r="A183" s="1">
        <v>127</v>
      </c>
      <c r="B183" s="95"/>
      <c r="C183" s="95" t="s">
        <v>70</v>
      </c>
      <c r="D183" s="103">
        <v>10</v>
      </c>
      <c r="E183" s="22">
        <v>0.4</v>
      </c>
      <c r="F183" s="22">
        <v>0.42</v>
      </c>
      <c r="G183" s="22">
        <f t="shared" si="41"/>
        <v>0.36119999999999997</v>
      </c>
      <c r="H183" s="28">
        <v>86</v>
      </c>
      <c r="I183" s="22">
        <f t="shared" si="42"/>
        <v>0.05880000000000002</v>
      </c>
      <c r="J183" s="22">
        <f>IF(P171&gt;0,ROUND(P171/1000,3),"")</f>
        <v>0.741</v>
      </c>
      <c r="K183" s="1">
        <v>0</v>
      </c>
      <c r="L183" s="1">
        <v>0</v>
      </c>
      <c r="N183" t="str">
        <f>IF(C195&lt;&gt;0,C195,N182)</f>
        <v>ТП-86</v>
      </c>
      <c r="O183">
        <f>D195</f>
        <v>10</v>
      </c>
      <c r="P183" s="42">
        <v>700.6000000000004</v>
      </c>
    </row>
    <row r="184" spans="1:16" ht="15">
      <c r="A184" s="1">
        <v>128</v>
      </c>
      <c r="B184" s="96"/>
      <c r="C184" s="96"/>
      <c r="D184" s="104"/>
      <c r="E184" s="22">
        <v>0.4</v>
      </c>
      <c r="F184" s="22">
        <v>0.42</v>
      </c>
      <c r="G184" s="22">
        <f t="shared" si="41"/>
        <v>0.0084</v>
      </c>
      <c r="H184" s="28">
        <v>2</v>
      </c>
      <c r="I184" s="22">
        <f t="shared" si="42"/>
        <v>0.41159999999999997</v>
      </c>
      <c r="J184" s="22"/>
      <c r="K184" s="1">
        <v>0</v>
      </c>
      <c r="L184" s="1">
        <v>0</v>
      </c>
      <c r="N184" t="str">
        <f>IF(C196&lt;&gt;0,C196,N183)</f>
        <v>ТП-266</v>
      </c>
      <c r="O184">
        <f>D196</f>
        <v>10</v>
      </c>
      <c r="P184" s="42">
        <v>298.2999999999999</v>
      </c>
    </row>
    <row r="185" spans="1:16" ht="15">
      <c r="A185" s="1">
        <v>129</v>
      </c>
      <c r="B185" s="16"/>
      <c r="C185" s="41" t="s">
        <v>139</v>
      </c>
      <c r="D185" s="29">
        <v>10</v>
      </c>
      <c r="E185" s="24">
        <v>0.63</v>
      </c>
      <c r="F185" s="24">
        <v>0.662</v>
      </c>
      <c r="G185" s="24">
        <f t="shared" si="41"/>
        <v>0.0331</v>
      </c>
      <c r="H185" s="29">
        <v>5</v>
      </c>
      <c r="I185" s="22">
        <f t="shared" si="42"/>
        <v>0.6289</v>
      </c>
      <c r="J185" s="22"/>
      <c r="K185" s="1">
        <v>0</v>
      </c>
      <c r="L185" s="1">
        <v>0</v>
      </c>
      <c r="N185" t="str">
        <f>IF(C198&lt;&gt;0,C198,N184)</f>
        <v>ТП-48</v>
      </c>
      <c r="O185">
        <f>D198</f>
        <v>10</v>
      </c>
      <c r="P185" s="42">
        <v>992.3000000000011</v>
      </c>
    </row>
    <row r="186" spans="1:16" ht="15">
      <c r="A186" s="1">
        <v>130</v>
      </c>
      <c r="B186" s="16" t="s">
        <v>138</v>
      </c>
      <c r="C186" s="8" t="s">
        <v>140</v>
      </c>
      <c r="D186" s="28">
        <v>10</v>
      </c>
      <c r="E186" s="22">
        <v>0.25</v>
      </c>
      <c r="F186" s="22">
        <v>0.263</v>
      </c>
      <c r="G186" s="22">
        <f t="shared" si="41"/>
        <v>0.05523000000000001</v>
      </c>
      <c r="H186" s="28">
        <v>21</v>
      </c>
      <c r="I186" s="22">
        <f t="shared" si="42"/>
        <v>0.20777</v>
      </c>
      <c r="J186" s="22">
        <f aca="true" t="shared" si="43" ref="J186:J192">IF(P174&gt;0,ROUND(P174/1000,3),"")</f>
        <v>0.241</v>
      </c>
      <c r="K186" s="1">
        <v>0</v>
      </c>
      <c r="L186" s="1">
        <v>0</v>
      </c>
      <c r="N186" t="str">
        <f>IF(C199&lt;&gt;0,C199,N185)</f>
        <v>ТП-307</v>
      </c>
      <c r="O186">
        <f>D199</f>
        <v>10</v>
      </c>
      <c r="P186" s="42">
        <v>788.400000000001</v>
      </c>
    </row>
    <row r="187" spans="1:16" ht="15">
      <c r="A187" s="1">
        <v>131</v>
      </c>
      <c r="B187" s="16"/>
      <c r="C187" s="8" t="s">
        <v>141</v>
      </c>
      <c r="D187" s="28">
        <v>10</v>
      </c>
      <c r="E187" s="22">
        <v>0.4</v>
      </c>
      <c r="F187" s="22">
        <v>0.42</v>
      </c>
      <c r="G187" s="22">
        <f t="shared" si="41"/>
        <v>0.1344</v>
      </c>
      <c r="H187" s="28">
        <v>32</v>
      </c>
      <c r="I187" s="22">
        <f t="shared" si="42"/>
        <v>0.28559999999999997</v>
      </c>
      <c r="J187" s="22">
        <f t="shared" si="43"/>
        <v>0.64</v>
      </c>
      <c r="K187" s="1">
        <v>0</v>
      </c>
      <c r="L187" s="1">
        <v>0</v>
      </c>
      <c r="N187" t="str">
        <f aca="true" t="shared" si="44" ref="N187:N192">IF(C202&lt;&gt;0,C202,N186)</f>
        <v>ТП-136</v>
      </c>
      <c r="O187">
        <f aca="true" t="shared" si="45" ref="O187:O192">D202</f>
        <v>10</v>
      </c>
      <c r="P187" s="42">
        <v>91</v>
      </c>
    </row>
    <row r="188" spans="1:16" ht="15">
      <c r="A188" s="1">
        <v>132</v>
      </c>
      <c r="B188" s="16"/>
      <c r="C188" s="41" t="s">
        <v>142</v>
      </c>
      <c r="D188" s="29">
        <v>10</v>
      </c>
      <c r="E188" s="24">
        <v>0.25</v>
      </c>
      <c r="F188" s="24">
        <v>0.263</v>
      </c>
      <c r="G188" s="22">
        <f t="shared" si="41"/>
        <v>0.00526</v>
      </c>
      <c r="H188" s="29">
        <v>2</v>
      </c>
      <c r="I188" s="24">
        <f>F188</f>
        <v>0.263</v>
      </c>
      <c r="J188" s="22">
        <f t="shared" si="43"/>
        <v>0.015</v>
      </c>
      <c r="K188" s="1">
        <v>0</v>
      </c>
      <c r="L188" s="1">
        <v>0</v>
      </c>
      <c r="N188" t="str">
        <f t="shared" si="44"/>
        <v>ТП-43</v>
      </c>
      <c r="O188">
        <f t="shared" si="45"/>
        <v>10</v>
      </c>
      <c r="P188" s="42">
        <v>1184.100000000003</v>
      </c>
    </row>
    <row r="189" spans="1:16" ht="15">
      <c r="A189" s="1">
        <v>133</v>
      </c>
      <c r="B189" s="16"/>
      <c r="C189" s="1" t="s">
        <v>143</v>
      </c>
      <c r="D189" s="28">
        <v>10</v>
      </c>
      <c r="E189" s="22">
        <v>0.25</v>
      </c>
      <c r="F189" s="22">
        <v>0.263</v>
      </c>
      <c r="G189" s="22">
        <f t="shared" si="41"/>
        <v>0.07101</v>
      </c>
      <c r="H189" s="28">
        <v>27</v>
      </c>
      <c r="I189" s="22">
        <f>F189-G189</f>
        <v>0.19199</v>
      </c>
      <c r="J189" s="22">
        <f t="shared" si="43"/>
        <v>0.43</v>
      </c>
      <c r="K189" s="1">
        <v>0</v>
      </c>
      <c r="L189" s="1">
        <v>0</v>
      </c>
      <c r="N189" t="str">
        <f t="shared" si="44"/>
        <v>ТП-53</v>
      </c>
      <c r="O189">
        <f t="shared" si="45"/>
        <v>10</v>
      </c>
      <c r="P189" s="42">
        <v>1418.4999999999993</v>
      </c>
    </row>
    <row r="190" spans="1:16" ht="15">
      <c r="A190" s="1">
        <v>134</v>
      </c>
      <c r="B190" s="16"/>
      <c r="C190" s="1" t="s">
        <v>144</v>
      </c>
      <c r="D190" s="28">
        <v>10</v>
      </c>
      <c r="E190" s="22">
        <v>0.25</v>
      </c>
      <c r="F190" s="22">
        <v>0.263</v>
      </c>
      <c r="G190" s="22">
        <f t="shared" si="41"/>
        <v>0.12624000000000002</v>
      </c>
      <c r="H190" s="28">
        <v>48</v>
      </c>
      <c r="I190" s="22">
        <f>F190-G190</f>
        <v>0.13676</v>
      </c>
      <c r="J190" s="22">
        <f t="shared" si="43"/>
        <v>0.737</v>
      </c>
      <c r="K190" s="1">
        <v>0</v>
      </c>
      <c r="L190" s="1">
        <v>0</v>
      </c>
      <c r="N190" t="str">
        <f t="shared" si="44"/>
        <v>ТП-85</v>
      </c>
      <c r="O190">
        <f t="shared" si="45"/>
        <v>10</v>
      </c>
      <c r="P190" s="42">
        <v>649.2000000000007</v>
      </c>
    </row>
    <row r="191" spans="1:16" ht="15">
      <c r="A191" s="1">
        <v>135</v>
      </c>
      <c r="B191" s="16"/>
      <c r="C191" s="1" t="s">
        <v>145</v>
      </c>
      <c r="D191" s="28">
        <v>10</v>
      </c>
      <c r="E191" s="22">
        <v>0.63</v>
      </c>
      <c r="F191" s="22">
        <v>0.662</v>
      </c>
      <c r="G191" s="22">
        <f t="shared" si="41"/>
        <v>0.07944000000000001</v>
      </c>
      <c r="H191" s="28">
        <v>12</v>
      </c>
      <c r="I191" s="22">
        <f>F191-G191</f>
        <v>0.58256</v>
      </c>
      <c r="J191" s="22">
        <f t="shared" si="43"/>
        <v>0.676</v>
      </c>
      <c r="K191" s="1">
        <v>0</v>
      </c>
      <c r="L191" s="1">
        <v>0</v>
      </c>
      <c r="N191" t="str">
        <f t="shared" si="44"/>
        <v>ТП-117</v>
      </c>
      <c r="O191">
        <f t="shared" si="45"/>
        <v>10</v>
      </c>
      <c r="P191" s="42">
        <v>2221.5999999999594</v>
      </c>
    </row>
    <row r="192" spans="1:16" ht="15">
      <c r="A192" s="113">
        <v>136</v>
      </c>
      <c r="B192" s="16"/>
      <c r="C192" s="1" t="s">
        <v>146</v>
      </c>
      <c r="D192" s="28">
        <v>10</v>
      </c>
      <c r="E192" s="22">
        <v>0.63</v>
      </c>
      <c r="F192" s="22">
        <v>0.662</v>
      </c>
      <c r="G192" s="22">
        <f t="shared" si="41"/>
        <v>0.15888000000000002</v>
      </c>
      <c r="H192" s="28">
        <v>24</v>
      </c>
      <c r="I192" s="22">
        <f>F192-G192</f>
        <v>0.50312</v>
      </c>
      <c r="J192" s="22">
        <f t="shared" si="43"/>
        <v>1.206</v>
      </c>
      <c r="K192" s="1">
        <v>0</v>
      </c>
      <c r="L192" s="1">
        <v>0</v>
      </c>
      <c r="N192" t="str">
        <f t="shared" si="44"/>
        <v>ТП-50</v>
      </c>
      <c r="O192">
        <f t="shared" si="45"/>
        <v>10</v>
      </c>
      <c r="P192" s="42">
        <v>1507.4100000000055</v>
      </c>
    </row>
    <row r="193" spans="1:12" ht="15">
      <c r="A193" s="114"/>
      <c r="B193" s="16"/>
      <c r="C193" s="19" t="s">
        <v>147</v>
      </c>
      <c r="D193" s="29">
        <v>10</v>
      </c>
      <c r="E193" s="24">
        <v>0.63</v>
      </c>
      <c r="F193" s="24">
        <v>0.662</v>
      </c>
      <c r="G193" s="22">
        <f t="shared" si="41"/>
        <v>0.09268000000000001</v>
      </c>
      <c r="H193" s="29">
        <v>14</v>
      </c>
      <c r="I193" s="22">
        <f>F193-G193</f>
        <v>0.56932</v>
      </c>
      <c r="J193" s="22"/>
      <c r="K193" s="63">
        <v>0</v>
      </c>
      <c r="L193" s="63">
        <v>0</v>
      </c>
    </row>
    <row r="194" spans="1:16" ht="15">
      <c r="A194" s="113">
        <v>137</v>
      </c>
      <c r="B194" s="16"/>
      <c r="C194" s="1" t="s">
        <v>148</v>
      </c>
      <c r="D194" s="28">
        <v>10</v>
      </c>
      <c r="E194" s="22">
        <v>0.63</v>
      </c>
      <c r="F194" s="22">
        <v>0.662</v>
      </c>
      <c r="G194" s="22">
        <f aca="true" t="shared" si="46" ref="G194:G232">F194*H194/100</f>
        <v>0.19198</v>
      </c>
      <c r="H194" s="28">
        <v>29</v>
      </c>
      <c r="I194" s="22">
        <f aca="true" t="shared" si="47" ref="I194:I232">F194-G194</f>
        <v>0.47002</v>
      </c>
      <c r="J194" s="22">
        <f>IF(P182&gt;0,ROUND(P182/1000,3),"")</f>
        <v>1.027</v>
      </c>
      <c r="K194" s="63">
        <v>0</v>
      </c>
      <c r="L194" s="63">
        <v>0</v>
      </c>
      <c r="N194" t="str">
        <f>IF(C209&lt;&gt;0,C209,N193)</f>
        <v>ТП-185</v>
      </c>
      <c r="O194">
        <f>D209</f>
        <v>10</v>
      </c>
      <c r="P194" s="42">
        <v>651.5</v>
      </c>
    </row>
    <row r="195" spans="1:12" ht="15">
      <c r="A195" s="114"/>
      <c r="B195" s="1"/>
      <c r="C195" s="1" t="s">
        <v>149</v>
      </c>
      <c r="D195" s="28">
        <v>10</v>
      </c>
      <c r="E195" s="22">
        <v>0.4</v>
      </c>
      <c r="F195" s="22">
        <v>0.42</v>
      </c>
      <c r="G195" s="22">
        <f t="shared" si="46"/>
        <v>0.12179999999999999</v>
      </c>
      <c r="H195" s="28">
        <v>29</v>
      </c>
      <c r="I195" s="22">
        <f t="shared" si="47"/>
        <v>0.2982</v>
      </c>
      <c r="J195" s="22">
        <f>IF(P183&gt;0,ROUND(P183/1000,3),"")</f>
        <v>0.701</v>
      </c>
      <c r="K195" s="63">
        <v>0.03</v>
      </c>
      <c r="L195" s="63">
        <v>0.03</v>
      </c>
    </row>
    <row r="196" spans="1:13" ht="15">
      <c r="A196" s="51">
        <v>138</v>
      </c>
      <c r="B196" s="1"/>
      <c r="C196" s="19" t="s">
        <v>150</v>
      </c>
      <c r="D196" s="29">
        <v>10</v>
      </c>
      <c r="E196" s="24">
        <v>0.4</v>
      </c>
      <c r="F196" s="24">
        <v>0.42</v>
      </c>
      <c r="G196" s="24">
        <f t="shared" si="46"/>
        <v>0.0672</v>
      </c>
      <c r="H196" s="29">
        <v>16</v>
      </c>
      <c r="I196" s="24">
        <f t="shared" si="47"/>
        <v>0.3528</v>
      </c>
      <c r="J196" s="22">
        <f>IF(P184&gt;0,ROUND(P184/1000,3),"")</f>
        <v>0.298</v>
      </c>
      <c r="K196" s="63">
        <v>0</v>
      </c>
      <c r="L196" s="63">
        <v>0</v>
      </c>
      <c r="M196" s="58"/>
    </row>
    <row r="197" spans="1:16" ht="15">
      <c r="A197" s="1">
        <v>139</v>
      </c>
      <c r="B197" s="1"/>
      <c r="C197" s="1" t="s">
        <v>152</v>
      </c>
      <c r="D197" s="28">
        <v>10</v>
      </c>
      <c r="E197" s="22">
        <v>0.4</v>
      </c>
      <c r="F197" s="22">
        <v>0.42</v>
      </c>
      <c r="G197" s="22">
        <f>F197*H197/100</f>
        <v>0.0756</v>
      </c>
      <c r="H197" s="28">
        <v>18</v>
      </c>
      <c r="I197" s="22">
        <f>F197-G197</f>
        <v>0.3444</v>
      </c>
      <c r="J197" s="22">
        <f>IF(P184&gt;0,ROUND(P184/1000,3),"")</f>
        <v>0.298</v>
      </c>
      <c r="K197" s="63">
        <v>0</v>
      </c>
      <c r="L197" s="63">
        <v>0</v>
      </c>
      <c r="M197" s="58" t="s">
        <v>286</v>
      </c>
      <c r="N197" s="58"/>
      <c r="O197" s="58"/>
      <c r="P197" s="58"/>
    </row>
    <row r="198" spans="1:16" ht="15">
      <c r="A198" s="51">
        <v>140</v>
      </c>
      <c r="B198" s="1"/>
      <c r="C198" s="1" t="s">
        <v>151</v>
      </c>
      <c r="D198" s="28">
        <v>10</v>
      </c>
      <c r="E198" s="22">
        <v>0.4</v>
      </c>
      <c r="F198" s="22">
        <v>0.42</v>
      </c>
      <c r="G198" s="22">
        <f t="shared" si="46"/>
        <v>0.13019999999999998</v>
      </c>
      <c r="H198" s="28">
        <v>31</v>
      </c>
      <c r="I198" s="22">
        <f t="shared" si="47"/>
        <v>0.2898</v>
      </c>
      <c r="J198" s="22">
        <f>IF(P185&gt;0,ROUND(P185/1000,3),"")</f>
        <v>0.992</v>
      </c>
      <c r="K198" s="63">
        <v>0</v>
      </c>
      <c r="L198" s="63">
        <v>0</v>
      </c>
      <c r="N198" t="str">
        <f>IF(C213&lt;&gt;0,C213,N195)</f>
        <v>ТП-131</v>
      </c>
      <c r="O198">
        <f>D213</f>
        <v>6</v>
      </c>
      <c r="P198" s="42">
        <v>550.8</v>
      </c>
    </row>
    <row r="199" spans="1:16" ht="15">
      <c r="A199" s="1">
        <v>141</v>
      </c>
      <c r="B199" s="1"/>
      <c r="C199" s="1" t="s">
        <v>214</v>
      </c>
      <c r="D199" s="28">
        <v>10</v>
      </c>
      <c r="E199" s="22">
        <v>0.25</v>
      </c>
      <c r="F199" s="22">
        <v>0.263</v>
      </c>
      <c r="G199" s="22">
        <v>0</v>
      </c>
      <c r="H199" s="28">
        <v>0</v>
      </c>
      <c r="I199" s="22">
        <v>0</v>
      </c>
      <c r="J199" s="22">
        <v>0</v>
      </c>
      <c r="K199" s="63">
        <v>0</v>
      </c>
      <c r="L199" s="63">
        <v>0</v>
      </c>
      <c r="N199" t="str">
        <f>IF(C214&lt;&gt;0,C214,N198)</f>
        <v>РП-10</v>
      </c>
      <c r="O199">
        <f>D214</f>
        <v>10</v>
      </c>
      <c r="P199" s="42">
        <v>300</v>
      </c>
    </row>
    <row r="200" spans="1:12" ht="15">
      <c r="A200" s="113">
        <v>142</v>
      </c>
      <c r="B200" s="1"/>
      <c r="C200" s="1" t="s">
        <v>297</v>
      </c>
      <c r="D200" s="28">
        <v>10</v>
      </c>
      <c r="E200" s="24">
        <v>1.25</v>
      </c>
      <c r="F200" s="24">
        <v>1.313</v>
      </c>
      <c r="G200" s="24">
        <f>F200</f>
        <v>1.313</v>
      </c>
      <c r="H200" s="29">
        <v>0</v>
      </c>
      <c r="I200" s="24">
        <f>F200-G200</f>
        <v>0</v>
      </c>
      <c r="J200" s="22">
        <f>IF(P187&gt;S161,ROUND(P187/1000,3),"")</f>
        <v>0.091</v>
      </c>
      <c r="K200" s="63">
        <v>0</v>
      </c>
      <c r="L200" s="63">
        <v>0</v>
      </c>
    </row>
    <row r="201" spans="1:16" ht="15">
      <c r="A201" s="114"/>
      <c r="B201" s="1"/>
      <c r="C201" s="1" t="s">
        <v>298</v>
      </c>
      <c r="D201" s="28">
        <v>10</v>
      </c>
      <c r="E201" s="24">
        <v>1.25</v>
      </c>
      <c r="F201" s="24">
        <v>1.313</v>
      </c>
      <c r="G201" s="24">
        <f>F201</f>
        <v>1.313</v>
      </c>
      <c r="H201" s="29">
        <v>0</v>
      </c>
      <c r="I201" s="24">
        <f>F201-G201</f>
        <v>0</v>
      </c>
      <c r="J201" s="22"/>
      <c r="K201" s="63">
        <v>0</v>
      </c>
      <c r="L201" s="63">
        <v>0</v>
      </c>
      <c r="N201" t="str">
        <f>IF(C216&lt;&gt;0,C216,N200)</f>
        <v>ТП-90</v>
      </c>
      <c r="O201">
        <f>D216</f>
        <v>10</v>
      </c>
      <c r="P201" s="42">
        <v>505.9599999999999</v>
      </c>
    </row>
    <row r="202" spans="1:12" ht="15">
      <c r="A202" s="84">
        <v>143</v>
      </c>
      <c r="B202" s="1"/>
      <c r="C202" s="1" t="s">
        <v>153</v>
      </c>
      <c r="D202" s="28">
        <v>10</v>
      </c>
      <c r="E202" s="22">
        <v>0.1</v>
      </c>
      <c r="F202" s="24">
        <v>0.105</v>
      </c>
      <c r="G202" s="24">
        <f t="shared" si="46"/>
        <v>0.00735</v>
      </c>
      <c r="H202" s="28">
        <v>7</v>
      </c>
      <c r="I202" s="22">
        <f t="shared" si="47"/>
        <v>0.09765</v>
      </c>
      <c r="J202" s="22">
        <f aca="true" t="shared" si="48" ref="J202:J207">IF(P187&gt;0,ROUND(P187/1000,3),"")</f>
        <v>0.091</v>
      </c>
      <c r="K202" s="63">
        <v>0</v>
      </c>
      <c r="L202" s="63">
        <v>0</v>
      </c>
    </row>
    <row r="203" spans="1:16" ht="15">
      <c r="A203" s="85"/>
      <c r="B203" s="1" t="s">
        <v>154</v>
      </c>
      <c r="C203" s="1" t="s">
        <v>155</v>
      </c>
      <c r="D203" s="28">
        <v>10</v>
      </c>
      <c r="E203" s="22">
        <v>0.4</v>
      </c>
      <c r="F203" s="22">
        <v>0.42</v>
      </c>
      <c r="G203" s="22">
        <f t="shared" si="46"/>
        <v>0.1134</v>
      </c>
      <c r="H203" s="28">
        <v>27</v>
      </c>
      <c r="I203" s="22">
        <f t="shared" si="47"/>
        <v>0.3066</v>
      </c>
      <c r="J203" s="22">
        <f t="shared" si="48"/>
        <v>1.184</v>
      </c>
      <c r="K203" s="63">
        <v>0.0129</v>
      </c>
      <c r="L203" s="1">
        <v>0.0129</v>
      </c>
      <c r="N203" t="str">
        <f>IF(C218&lt;&gt;0,C218,N202)</f>
        <v>ТП-94</v>
      </c>
      <c r="O203">
        <f>D218</f>
        <v>10</v>
      </c>
      <c r="P203" s="42">
        <v>489.29999999999995</v>
      </c>
    </row>
    <row r="204" spans="1:12" ht="15">
      <c r="A204" s="105">
        <v>144</v>
      </c>
      <c r="C204" s="1" t="s">
        <v>156</v>
      </c>
      <c r="D204" s="28">
        <v>10</v>
      </c>
      <c r="E204" s="22">
        <v>0.4</v>
      </c>
      <c r="F204" s="22">
        <v>0.42</v>
      </c>
      <c r="G204" s="22">
        <f t="shared" si="46"/>
        <v>0.2562</v>
      </c>
      <c r="H204" s="28">
        <v>61</v>
      </c>
      <c r="I204" s="22">
        <f t="shared" si="47"/>
        <v>0.1638</v>
      </c>
      <c r="J204" s="22">
        <f t="shared" si="48"/>
        <v>1.419</v>
      </c>
      <c r="K204" s="1">
        <v>0</v>
      </c>
      <c r="L204" s="1">
        <v>0</v>
      </c>
    </row>
    <row r="205" spans="1:16" ht="15">
      <c r="A205" s="106"/>
      <c r="B205" s="1"/>
      <c r="C205" s="1" t="s">
        <v>157</v>
      </c>
      <c r="D205" s="28">
        <v>10</v>
      </c>
      <c r="E205" s="22">
        <v>0.25</v>
      </c>
      <c r="F205" s="22">
        <v>0.263</v>
      </c>
      <c r="G205" s="22">
        <f t="shared" si="46"/>
        <v>0.09205</v>
      </c>
      <c r="H205" s="28">
        <v>35</v>
      </c>
      <c r="I205" s="22">
        <f t="shared" si="47"/>
        <v>0.17095</v>
      </c>
      <c r="J205" s="22">
        <f t="shared" si="48"/>
        <v>0.649</v>
      </c>
      <c r="K205" s="1">
        <v>0.015</v>
      </c>
      <c r="L205" s="1">
        <v>0.015</v>
      </c>
      <c r="N205" t="str">
        <f>IF(C220&lt;&gt;0,C220,N204)</f>
        <v>ТП-253</v>
      </c>
      <c r="O205">
        <f>D220</f>
        <v>10</v>
      </c>
      <c r="P205" s="42">
        <v>810.26</v>
      </c>
    </row>
    <row r="206" spans="1:12" ht="15">
      <c r="A206" s="84">
        <v>145</v>
      </c>
      <c r="B206" s="1"/>
      <c r="C206" s="1" t="s">
        <v>158</v>
      </c>
      <c r="D206" s="28">
        <v>10</v>
      </c>
      <c r="E206" s="22">
        <v>0.63</v>
      </c>
      <c r="F206" s="22">
        <v>0.3662</v>
      </c>
      <c r="G206" s="22">
        <f t="shared" si="46"/>
        <v>0.150142</v>
      </c>
      <c r="H206" s="28">
        <v>41</v>
      </c>
      <c r="I206" s="22">
        <f t="shared" si="47"/>
        <v>0.21605800000000003</v>
      </c>
      <c r="J206" s="22">
        <f t="shared" si="48"/>
        <v>2.222</v>
      </c>
      <c r="K206" s="1">
        <v>0</v>
      </c>
      <c r="L206" s="1">
        <v>0</v>
      </c>
    </row>
    <row r="207" spans="1:16" ht="15">
      <c r="A207" s="85"/>
      <c r="B207" s="97"/>
      <c r="C207" s="95" t="s">
        <v>159</v>
      </c>
      <c r="D207" s="103">
        <v>10</v>
      </c>
      <c r="E207" s="22">
        <v>0.63</v>
      </c>
      <c r="F207" s="22">
        <v>0.662</v>
      </c>
      <c r="G207" s="22">
        <f t="shared" si="46"/>
        <v>0.13902</v>
      </c>
      <c r="H207" s="28">
        <v>21</v>
      </c>
      <c r="I207" s="22">
        <f t="shared" si="47"/>
        <v>0.52298</v>
      </c>
      <c r="J207" s="22">
        <f t="shared" si="48"/>
        <v>1.507</v>
      </c>
      <c r="K207" s="1">
        <v>0</v>
      </c>
      <c r="L207" s="1">
        <v>0</v>
      </c>
      <c r="N207" t="str">
        <f>IF(C222&lt;&gt;0,C222,N206)</f>
        <v>ТП-59</v>
      </c>
      <c r="O207">
        <f>D222</f>
        <v>6</v>
      </c>
      <c r="P207" s="42">
        <v>281.5</v>
      </c>
    </row>
    <row r="208" spans="1:16" ht="15">
      <c r="A208" s="1">
        <v>146</v>
      </c>
      <c r="B208" s="98"/>
      <c r="C208" s="96"/>
      <c r="D208" s="104"/>
      <c r="E208" s="22">
        <v>0.63</v>
      </c>
      <c r="F208" s="22">
        <v>0.662</v>
      </c>
      <c r="G208" s="22">
        <f t="shared" si="46"/>
        <v>0.13902</v>
      </c>
      <c r="H208" s="28">
        <v>21</v>
      </c>
      <c r="I208" s="22">
        <f t="shared" si="47"/>
        <v>0.52298</v>
      </c>
      <c r="J208" s="22"/>
      <c r="K208" s="1">
        <v>0</v>
      </c>
      <c r="L208" s="1">
        <v>0</v>
      </c>
      <c r="N208" t="str">
        <f>IF(C223&lt;&gt;0,C223,N207)</f>
        <v>ТП-132</v>
      </c>
      <c r="O208">
        <f>D223</f>
        <v>6</v>
      </c>
      <c r="P208" s="42">
        <v>423</v>
      </c>
    </row>
    <row r="209" spans="1:16" ht="15">
      <c r="A209" s="1">
        <v>147</v>
      </c>
      <c r="B209" s="97"/>
      <c r="C209" s="95" t="s">
        <v>45</v>
      </c>
      <c r="D209" s="103">
        <v>10</v>
      </c>
      <c r="E209" s="22">
        <v>0.4</v>
      </c>
      <c r="F209" s="22">
        <v>0.42</v>
      </c>
      <c r="G209" s="22">
        <f t="shared" si="46"/>
        <v>0.147</v>
      </c>
      <c r="H209" s="28">
        <v>35</v>
      </c>
      <c r="I209" s="22">
        <f t="shared" si="47"/>
        <v>0.273</v>
      </c>
      <c r="J209" s="22">
        <f>IF(P194&gt;0,ROUND(P194/1000,3),"")</f>
        <v>0.652</v>
      </c>
      <c r="K209" s="1">
        <v>0</v>
      </c>
      <c r="L209" s="1">
        <v>0</v>
      </c>
      <c r="N209" t="str">
        <f>IF(C224&lt;&gt;0,C224,N208)</f>
        <v>ТП-68</v>
      </c>
      <c r="O209">
        <f>D224</f>
        <v>6</v>
      </c>
      <c r="P209" s="42">
        <v>436.6</v>
      </c>
    </row>
    <row r="210" spans="1:16" ht="15">
      <c r="A210" s="1">
        <v>148</v>
      </c>
      <c r="B210" s="98"/>
      <c r="C210" s="96"/>
      <c r="D210" s="104"/>
      <c r="E210" s="22">
        <v>0.4</v>
      </c>
      <c r="F210" s="22">
        <v>0.42</v>
      </c>
      <c r="G210" s="22">
        <f t="shared" si="46"/>
        <v>0.0252</v>
      </c>
      <c r="H210" s="28">
        <v>6</v>
      </c>
      <c r="I210" s="22">
        <f t="shared" si="47"/>
        <v>0.3948</v>
      </c>
      <c r="J210" s="22"/>
      <c r="K210" s="1">
        <v>0</v>
      </c>
      <c r="L210" s="1">
        <v>0</v>
      </c>
      <c r="N210" t="str">
        <f>IF(C225&lt;&gt;0,C225,N209)</f>
        <v>РП-7</v>
      </c>
      <c r="O210">
        <f>D225</f>
        <v>6</v>
      </c>
      <c r="P210" s="42">
        <v>952.1</v>
      </c>
    </row>
    <row r="211" spans="1:12" ht="15">
      <c r="A211" s="97">
        <v>149</v>
      </c>
      <c r="B211" s="48"/>
      <c r="C211" s="49" t="s">
        <v>289</v>
      </c>
      <c r="D211" s="50">
        <v>10</v>
      </c>
      <c r="E211" s="22">
        <v>0.63</v>
      </c>
      <c r="F211" s="22">
        <v>0.662</v>
      </c>
      <c r="G211" s="22">
        <f t="shared" si="46"/>
        <v>0</v>
      </c>
      <c r="H211" s="28">
        <v>0</v>
      </c>
      <c r="I211" s="22">
        <f t="shared" si="47"/>
        <v>0.662</v>
      </c>
      <c r="J211" s="22"/>
      <c r="K211" s="1">
        <v>0</v>
      </c>
      <c r="L211" s="1">
        <v>0</v>
      </c>
    </row>
    <row r="212" spans="1:16" ht="15">
      <c r="A212" s="98"/>
      <c r="B212" s="61"/>
      <c r="C212" s="59" t="s">
        <v>290</v>
      </c>
      <c r="D212" s="60">
        <v>10</v>
      </c>
      <c r="E212" s="52">
        <v>0.63</v>
      </c>
      <c r="F212" s="52">
        <v>0.662</v>
      </c>
      <c r="G212" s="52">
        <f t="shared" si="46"/>
        <v>0.02648</v>
      </c>
      <c r="H212" s="53">
        <v>4</v>
      </c>
      <c r="I212" s="52">
        <f t="shared" si="47"/>
        <v>0.6355200000000001</v>
      </c>
      <c r="J212" s="52"/>
      <c r="K212" s="1">
        <v>0</v>
      </c>
      <c r="L212" s="1">
        <v>0</v>
      </c>
      <c r="N212" t="str">
        <f>IF(C228&lt;&gt;0,C228,N211)</f>
        <v>ТП-201</v>
      </c>
      <c r="O212">
        <f>D228</f>
        <v>6</v>
      </c>
      <c r="P212" s="42">
        <v>313</v>
      </c>
    </row>
    <row r="213" spans="1:16" ht="15">
      <c r="A213" s="1">
        <v>150</v>
      </c>
      <c r="B213" s="1" t="s">
        <v>160</v>
      </c>
      <c r="C213" s="1" t="s">
        <v>162</v>
      </c>
      <c r="D213" s="28">
        <v>6</v>
      </c>
      <c r="E213" s="22">
        <v>0.25</v>
      </c>
      <c r="F213" s="22">
        <v>0.263</v>
      </c>
      <c r="G213" s="22">
        <f t="shared" si="46"/>
        <v>0.10783000000000001</v>
      </c>
      <c r="H213" s="28">
        <v>41</v>
      </c>
      <c r="I213" s="22">
        <f t="shared" si="47"/>
        <v>0.15517</v>
      </c>
      <c r="J213" s="22">
        <f>IF(P198&gt;0,ROUND(P198/1000,3),"")</f>
        <v>0.551</v>
      </c>
      <c r="K213" s="1">
        <v>0</v>
      </c>
      <c r="L213" s="1">
        <v>0</v>
      </c>
      <c r="N213" t="str">
        <f>IF(C229&lt;&gt;0,C229,N212)</f>
        <v>ТП-169</v>
      </c>
      <c r="O213">
        <f>D229</f>
        <v>6</v>
      </c>
      <c r="P213" s="42">
        <v>1036.8000000000052</v>
      </c>
    </row>
    <row r="214" spans="1:12" ht="15">
      <c r="A214" s="97">
        <v>150</v>
      </c>
      <c r="B214" s="95"/>
      <c r="C214" s="95" t="s">
        <v>171</v>
      </c>
      <c r="D214" s="28">
        <v>10</v>
      </c>
      <c r="E214" s="22">
        <v>0.63</v>
      </c>
      <c r="F214" s="22">
        <v>0.662</v>
      </c>
      <c r="G214" s="22">
        <f t="shared" si="46"/>
        <v>0.039720000000000005</v>
      </c>
      <c r="H214" s="28">
        <v>6</v>
      </c>
      <c r="I214" s="22">
        <f t="shared" si="47"/>
        <v>0.62228</v>
      </c>
      <c r="J214" s="22">
        <f>IF(P199&gt;0,ROUND(P199/1000,3),"")</f>
        <v>0.3</v>
      </c>
      <c r="K214" s="1">
        <v>0</v>
      </c>
      <c r="L214" s="1">
        <v>0</v>
      </c>
    </row>
    <row r="215" spans="1:16" ht="15">
      <c r="A215" s="98"/>
      <c r="B215" s="96"/>
      <c r="C215" s="96"/>
      <c r="D215" s="28">
        <v>6</v>
      </c>
      <c r="E215" s="22">
        <v>0.63</v>
      </c>
      <c r="F215" s="22">
        <v>0.662</v>
      </c>
      <c r="G215" s="22">
        <f t="shared" si="46"/>
        <v>0.046340000000000006</v>
      </c>
      <c r="H215" s="28">
        <v>7</v>
      </c>
      <c r="I215" s="22">
        <f t="shared" si="47"/>
        <v>0.61566</v>
      </c>
      <c r="J215" s="22"/>
      <c r="K215" s="1">
        <v>0</v>
      </c>
      <c r="L215" s="1">
        <v>0</v>
      </c>
      <c r="N215" t="str">
        <f>IF(C231&lt;&gt;0,C231,N214)</f>
        <v>ТП-9</v>
      </c>
      <c r="O215">
        <f>D231</f>
        <v>6</v>
      </c>
      <c r="P215" s="42">
        <v>270</v>
      </c>
    </row>
    <row r="216" spans="1:12" ht="15">
      <c r="A216" s="97">
        <v>154</v>
      </c>
      <c r="B216" s="105"/>
      <c r="C216" s="95" t="s">
        <v>170</v>
      </c>
      <c r="D216" s="28">
        <v>10</v>
      </c>
      <c r="E216" s="22">
        <v>0.4</v>
      </c>
      <c r="F216" s="22">
        <v>0.42</v>
      </c>
      <c r="G216" s="22">
        <f t="shared" si="46"/>
        <v>0.0294</v>
      </c>
      <c r="H216" s="28">
        <v>7</v>
      </c>
      <c r="I216" s="22">
        <f t="shared" si="47"/>
        <v>0.3906</v>
      </c>
      <c r="J216" s="22">
        <f>IF(P201&gt;0,ROUND(P201/1000,3),"")</f>
        <v>0.506</v>
      </c>
      <c r="K216" s="1">
        <v>0</v>
      </c>
      <c r="L216" s="1">
        <v>0</v>
      </c>
    </row>
    <row r="217" spans="1:12" ht="15">
      <c r="A217" s="98"/>
      <c r="B217" s="106"/>
      <c r="C217" s="96"/>
      <c r="D217" s="28">
        <v>6</v>
      </c>
      <c r="E217" s="22">
        <v>0.4</v>
      </c>
      <c r="F217" s="22">
        <v>0.42</v>
      </c>
      <c r="G217" s="22">
        <f t="shared" si="46"/>
        <v>0.13019999999999998</v>
      </c>
      <c r="H217" s="28">
        <v>31</v>
      </c>
      <c r="I217" s="22">
        <f t="shared" si="47"/>
        <v>0.2898</v>
      </c>
      <c r="J217" s="22"/>
      <c r="K217" s="1">
        <v>0</v>
      </c>
      <c r="L217" s="1">
        <v>0</v>
      </c>
    </row>
    <row r="218" spans="1:16" ht="15">
      <c r="A218" s="1">
        <v>152</v>
      </c>
      <c r="B218" s="105"/>
      <c r="C218" s="95" t="s">
        <v>169</v>
      </c>
      <c r="D218" s="28">
        <v>10</v>
      </c>
      <c r="E218" s="22">
        <v>0.4</v>
      </c>
      <c r="F218" s="22">
        <v>0.42</v>
      </c>
      <c r="G218" s="22">
        <f t="shared" si="46"/>
        <v>0.18899999999999997</v>
      </c>
      <c r="H218" s="28">
        <v>45</v>
      </c>
      <c r="I218" s="22">
        <f t="shared" si="47"/>
        <v>0.231</v>
      </c>
      <c r="J218" s="22">
        <f>IF(P203&gt;0,ROUND(P203/1000,3),"")</f>
        <v>0.489</v>
      </c>
      <c r="K218" s="1">
        <v>0</v>
      </c>
      <c r="L218" s="1">
        <v>0</v>
      </c>
      <c r="N218" t="str">
        <f>IF(C234&lt;&gt;0,C234,N217)</f>
        <v>ТП-257</v>
      </c>
      <c r="O218">
        <f>D234</f>
        <v>10</v>
      </c>
      <c r="P218" s="42">
        <v>309</v>
      </c>
    </row>
    <row r="219" spans="1:12" ht="15">
      <c r="A219" s="97">
        <v>153</v>
      </c>
      <c r="B219" s="106"/>
      <c r="C219" s="96"/>
      <c r="D219" s="28">
        <v>6</v>
      </c>
      <c r="E219" s="22">
        <v>0.4</v>
      </c>
      <c r="F219" s="22">
        <v>0.42</v>
      </c>
      <c r="G219" s="22">
        <f t="shared" si="46"/>
        <v>0</v>
      </c>
      <c r="H219" s="28">
        <v>0</v>
      </c>
      <c r="I219" s="22">
        <f t="shared" si="47"/>
        <v>0.42</v>
      </c>
      <c r="J219" s="22"/>
      <c r="K219" s="1">
        <v>0</v>
      </c>
      <c r="L219" s="1">
        <v>0</v>
      </c>
    </row>
    <row r="220" spans="1:12" ht="15">
      <c r="A220" s="98"/>
      <c r="B220" s="101" t="s">
        <v>161</v>
      </c>
      <c r="C220" s="101" t="s">
        <v>163</v>
      </c>
      <c r="D220" s="29">
        <v>10</v>
      </c>
      <c r="E220" s="24">
        <v>0.63</v>
      </c>
      <c r="F220" s="24">
        <v>0.662</v>
      </c>
      <c r="G220" s="24">
        <f t="shared" si="46"/>
        <v>0.10592</v>
      </c>
      <c r="H220" s="29">
        <v>16</v>
      </c>
      <c r="I220" s="22">
        <f t="shared" si="47"/>
        <v>0.55608</v>
      </c>
      <c r="J220" s="22">
        <f>IF(P205&gt;0,ROUND(P205/1000,3),"")</f>
        <v>0.81</v>
      </c>
      <c r="K220" s="1">
        <v>0</v>
      </c>
      <c r="L220" s="1">
        <v>0</v>
      </c>
    </row>
    <row r="221" spans="1:16" ht="15">
      <c r="A221" s="1">
        <v>154</v>
      </c>
      <c r="B221" s="102"/>
      <c r="C221" s="102"/>
      <c r="D221" s="29">
        <v>6</v>
      </c>
      <c r="E221" s="24">
        <v>0.63</v>
      </c>
      <c r="F221" s="24">
        <v>0.662</v>
      </c>
      <c r="G221" s="24">
        <f t="shared" si="46"/>
        <v>0.01324</v>
      </c>
      <c r="H221" s="29">
        <v>2</v>
      </c>
      <c r="I221" s="22">
        <f t="shared" si="47"/>
        <v>0.64876</v>
      </c>
      <c r="J221" s="22"/>
      <c r="K221" s="1">
        <v>0</v>
      </c>
      <c r="L221" s="1">
        <v>0</v>
      </c>
      <c r="N221" t="str">
        <f>IF(C237&lt;&gt;0,C237,N220)</f>
        <v>ТП-112</v>
      </c>
      <c r="O221">
        <f>D237</f>
        <v>10</v>
      </c>
      <c r="P221" s="42">
        <v>378.20000000000033</v>
      </c>
    </row>
    <row r="222" spans="1:16" ht="15">
      <c r="A222" s="1">
        <v>155</v>
      </c>
      <c r="B222" s="1"/>
      <c r="C222" s="1" t="s">
        <v>164</v>
      </c>
      <c r="D222" s="28">
        <v>6</v>
      </c>
      <c r="E222" s="22">
        <v>0.16</v>
      </c>
      <c r="F222" s="22">
        <v>0.168</v>
      </c>
      <c r="G222" s="22">
        <f t="shared" si="46"/>
        <v>0.021840000000000002</v>
      </c>
      <c r="H222" s="28">
        <v>13</v>
      </c>
      <c r="I222" s="22">
        <f t="shared" si="47"/>
        <v>0.14616</v>
      </c>
      <c r="J222" s="22">
        <f>IF(P207&gt;0,ROUND(P207/1000,3),"")</f>
        <v>0.282</v>
      </c>
      <c r="K222" s="1">
        <v>0</v>
      </c>
      <c r="L222" s="1">
        <v>0</v>
      </c>
      <c r="N222" t="str">
        <f>IF(C238&lt;&gt;0,C238,N221)</f>
        <v>ТП-134</v>
      </c>
      <c r="O222">
        <f>D238</f>
        <v>10</v>
      </c>
      <c r="P222" s="42">
        <v>668.2200000000003</v>
      </c>
    </row>
    <row r="223" spans="1:16" ht="15">
      <c r="A223" s="1">
        <v>156</v>
      </c>
      <c r="B223" s="1"/>
      <c r="C223" s="1" t="s">
        <v>165</v>
      </c>
      <c r="D223" s="28">
        <v>6</v>
      </c>
      <c r="E223" s="22">
        <v>0.25</v>
      </c>
      <c r="F223" s="22">
        <v>0.263</v>
      </c>
      <c r="G223" s="22">
        <f t="shared" si="46"/>
        <v>0.04471</v>
      </c>
      <c r="H223" s="28">
        <v>17</v>
      </c>
      <c r="I223" s="22">
        <f t="shared" si="47"/>
        <v>0.21829</v>
      </c>
      <c r="J223" s="22">
        <f>IF(P208&gt;0,ROUND(P208/1000,3),"")</f>
        <v>0.423</v>
      </c>
      <c r="K223" s="1">
        <v>0.015</v>
      </c>
      <c r="L223" s="1">
        <v>0.015</v>
      </c>
      <c r="N223" t="str">
        <f>IF(C239&lt;&gt;0,C239,N222)</f>
        <v>ТП-277</v>
      </c>
      <c r="O223">
        <f>D239</f>
        <v>10</v>
      </c>
      <c r="P223" s="42">
        <v>0</v>
      </c>
    </row>
    <row r="224" spans="1:16" ht="15">
      <c r="A224" s="97">
        <v>157</v>
      </c>
      <c r="B224" s="1"/>
      <c r="C224" s="1" t="s">
        <v>166</v>
      </c>
      <c r="D224" s="28">
        <v>6</v>
      </c>
      <c r="E224" s="22">
        <v>0.25</v>
      </c>
      <c r="F224" s="22">
        <v>0.263</v>
      </c>
      <c r="G224" s="22">
        <f t="shared" si="46"/>
        <v>0.04208</v>
      </c>
      <c r="H224" s="28">
        <v>16</v>
      </c>
      <c r="I224" s="22">
        <f t="shared" si="47"/>
        <v>0.22092</v>
      </c>
      <c r="J224" s="22">
        <f>IF(P209&gt;0,ROUND(P209/1000,3),"")</f>
        <v>0.437</v>
      </c>
      <c r="K224" s="1">
        <v>0.03</v>
      </c>
      <c r="L224" s="1">
        <v>0.03</v>
      </c>
      <c r="N224" t="str">
        <f>IF(C240&lt;&gt;0,C240,N223)</f>
        <v>ТП-277</v>
      </c>
      <c r="O224">
        <f>D240</f>
        <v>0</v>
      </c>
      <c r="P224" s="42">
        <v>0</v>
      </c>
    </row>
    <row r="225" spans="1:16" ht="15">
      <c r="A225" s="98"/>
      <c r="B225" s="97"/>
      <c r="C225" s="95" t="s">
        <v>267</v>
      </c>
      <c r="D225" s="103">
        <v>6</v>
      </c>
      <c r="E225" s="22">
        <v>0.4</v>
      </c>
      <c r="F225" s="22">
        <v>0.42</v>
      </c>
      <c r="G225" s="22">
        <f t="shared" si="46"/>
        <v>0.0378</v>
      </c>
      <c r="H225" s="28">
        <v>9</v>
      </c>
      <c r="I225" s="22">
        <f t="shared" si="47"/>
        <v>0.3822</v>
      </c>
      <c r="J225" s="22">
        <f>IF(P210&gt;0,ROUND(P210/1000,3),"")</f>
        <v>0.952</v>
      </c>
      <c r="K225" s="1">
        <v>0</v>
      </c>
      <c r="L225" s="1">
        <v>0</v>
      </c>
      <c r="N225" t="str">
        <f aca="true" t="shared" si="49" ref="N225:N232">IF(C242&lt;&gt;0,C242,N224)</f>
        <v>РП-1</v>
      </c>
      <c r="O225">
        <f aca="true" t="shared" si="50" ref="O225:O232">D242</f>
        <v>10</v>
      </c>
      <c r="P225" s="42">
        <v>303.27999999999986</v>
      </c>
    </row>
    <row r="226" spans="1:16" ht="15">
      <c r="A226" s="1">
        <v>158</v>
      </c>
      <c r="B226" s="98"/>
      <c r="C226" s="96"/>
      <c r="D226" s="104"/>
      <c r="E226" s="22">
        <v>0.63</v>
      </c>
      <c r="F226" s="22">
        <v>0.662</v>
      </c>
      <c r="G226" s="22">
        <f t="shared" si="46"/>
        <v>0.019860000000000003</v>
      </c>
      <c r="H226" s="28">
        <v>3</v>
      </c>
      <c r="I226" s="22">
        <f t="shared" si="47"/>
        <v>0.64214</v>
      </c>
      <c r="J226" s="22"/>
      <c r="K226" s="1">
        <v>0</v>
      </c>
      <c r="L226" s="1">
        <v>0</v>
      </c>
      <c r="N226" t="str">
        <f t="shared" si="49"/>
        <v>ТП-168</v>
      </c>
      <c r="O226">
        <f t="shared" si="50"/>
        <v>10</v>
      </c>
      <c r="P226" s="42">
        <v>920.180000000002</v>
      </c>
    </row>
    <row r="227" spans="1:16" ht="15">
      <c r="A227" s="97">
        <v>159</v>
      </c>
      <c r="B227" s="70"/>
      <c r="C227" s="1" t="s">
        <v>299</v>
      </c>
      <c r="D227" s="28">
        <v>6</v>
      </c>
      <c r="E227" s="22">
        <v>0.4</v>
      </c>
      <c r="F227" s="22">
        <v>0.42</v>
      </c>
      <c r="G227" s="22">
        <f t="shared" si="46"/>
        <v>0</v>
      </c>
      <c r="H227" s="28">
        <v>0</v>
      </c>
      <c r="I227" s="22">
        <f>F227-G227</f>
        <v>0.42</v>
      </c>
      <c r="J227" s="22">
        <f>IF(P211&gt;0,ROUND(P211/1000,3),"")</f>
      </c>
      <c r="K227" s="1">
        <v>0</v>
      </c>
      <c r="L227" s="1">
        <v>0</v>
      </c>
      <c r="N227" t="str">
        <f t="shared" si="49"/>
        <v>ТП-168</v>
      </c>
      <c r="O227">
        <f t="shared" si="50"/>
        <v>0</v>
      </c>
      <c r="P227" s="42">
        <v>0</v>
      </c>
    </row>
    <row r="228" spans="1:16" ht="15">
      <c r="A228" s="98"/>
      <c r="B228" s="1"/>
      <c r="C228" s="1" t="s">
        <v>167</v>
      </c>
      <c r="D228" s="28">
        <v>6</v>
      </c>
      <c r="E228" s="22">
        <v>0.25</v>
      </c>
      <c r="F228" s="22">
        <v>0.263</v>
      </c>
      <c r="G228" s="22">
        <f t="shared" si="46"/>
        <v>0.03419</v>
      </c>
      <c r="H228" s="28">
        <v>13</v>
      </c>
      <c r="I228" s="22">
        <f t="shared" si="47"/>
        <v>0.22881</v>
      </c>
      <c r="J228" s="22">
        <f>IF(P212&gt;0,ROUND(P212/1000,3),"")</f>
        <v>0.313</v>
      </c>
      <c r="K228" s="1">
        <v>0.015</v>
      </c>
      <c r="L228" s="1">
        <v>0.015</v>
      </c>
      <c r="N228" t="str">
        <f t="shared" si="49"/>
        <v>ТП-245</v>
      </c>
      <c r="O228">
        <f t="shared" si="50"/>
        <v>10</v>
      </c>
      <c r="P228" s="42">
        <v>45</v>
      </c>
    </row>
    <row r="229" spans="1:16" ht="15">
      <c r="A229" s="1">
        <v>160</v>
      </c>
      <c r="B229" s="97"/>
      <c r="C229" s="95" t="s">
        <v>168</v>
      </c>
      <c r="D229" s="103">
        <v>6</v>
      </c>
      <c r="E229" s="22">
        <v>0.4</v>
      </c>
      <c r="F229" s="22">
        <v>0.42</v>
      </c>
      <c r="G229" s="22">
        <f t="shared" si="46"/>
        <v>0.042</v>
      </c>
      <c r="H229" s="28">
        <v>10</v>
      </c>
      <c r="I229" s="22">
        <f t="shared" si="47"/>
        <v>0.378</v>
      </c>
      <c r="J229" s="22">
        <f>IF(P213&gt;0,ROUND(P213/1000,3),"")</f>
        <v>1.037</v>
      </c>
      <c r="K229" s="1">
        <v>0.15</v>
      </c>
      <c r="L229" s="1">
        <v>0.15</v>
      </c>
      <c r="N229" t="str">
        <f t="shared" si="49"/>
        <v>ТП-83</v>
      </c>
      <c r="O229">
        <f t="shared" si="50"/>
        <v>10</v>
      </c>
      <c r="P229" s="42">
        <v>613.3000000000004</v>
      </c>
    </row>
    <row r="230" spans="1:16" ht="15">
      <c r="A230" s="1">
        <v>161</v>
      </c>
      <c r="B230" s="98"/>
      <c r="C230" s="96"/>
      <c r="D230" s="104"/>
      <c r="E230" s="22">
        <v>0.4</v>
      </c>
      <c r="F230" s="22">
        <v>0.42</v>
      </c>
      <c r="G230" s="22">
        <f t="shared" si="46"/>
        <v>0.0588</v>
      </c>
      <c r="H230" s="28">
        <v>14</v>
      </c>
      <c r="I230" s="22">
        <f t="shared" si="47"/>
        <v>0.36119999999999997</v>
      </c>
      <c r="J230" s="22"/>
      <c r="K230" s="1">
        <v>0</v>
      </c>
      <c r="L230" s="1">
        <v>0</v>
      </c>
      <c r="N230" t="str">
        <f t="shared" si="49"/>
        <v>ТП-145</v>
      </c>
      <c r="O230">
        <f t="shared" si="50"/>
        <v>10</v>
      </c>
      <c r="P230" s="42">
        <v>679.2</v>
      </c>
    </row>
    <row r="231" spans="1:16" ht="15">
      <c r="A231" s="1">
        <v>162</v>
      </c>
      <c r="B231" s="95" t="s">
        <v>184</v>
      </c>
      <c r="C231" s="95" t="s">
        <v>206</v>
      </c>
      <c r="D231" s="36">
        <v>6</v>
      </c>
      <c r="E231" s="22">
        <v>0.25</v>
      </c>
      <c r="F231" s="22">
        <v>0.263</v>
      </c>
      <c r="G231" s="22">
        <f t="shared" si="46"/>
        <v>0.07101</v>
      </c>
      <c r="H231" s="28">
        <v>27</v>
      </c>
      <c r="I231" s="22">
        <f t="shared" si="47"/>
        <v>0.19199</v>
      </c>
      <c r="J231" s="22">
        <f>IF(P215&gt;0,ROUND(P215/1000,3),"")</f>
        <v>0.27</v>
      </c>
      <c r="K231" s="1">
        <v>0</v>
      </c>
      <c r="L231" s="1">
        <v>0</v>
      </c>
      <c r="N231" t="str">
        <f t="shared" si="49"/>
        <v>ТП-14</v>
      </c>
      <c r="O231">
        <f t="shared" si="50"/>
        <v>10</v>
      </c>
      <c r="P231" s="42">
        <v>638.2000000000006</v>
      </c>
    </row>
    <row r="232" spans="1:16" ht="15">
      <c r="A232" s="1">
        <v>163</v>
      </c>
      <c r="B232" s="96"/>
      <c r="C232" s="96"/>
      <c r="D232" s="28">
        <v>10</v>
      </c>
      <c r="E232" s="22">
        <v>0.25</v>
      </c>
      <c r="F232" s="22">
        <v>0.263</v>
      </c>
      <c r="G232" s="22">
        <f t="shared" si="46"/>
        <v>0.03419</v>
      </c>
      <c r="H232" s="28">
        <v>13</v>
      </c>
      <c r="I232" s="22">
        <f t="shared" si="47"/>
        <v>0.22881</v>
      </c>
      <c r="J232" s="22"/>
      <c r="K232" s="1">
        <v>0</v>
      </c>
      <c r="L232" s="1">
        <v>0</v>
      </c>
      <c r="N232" t="str">
        <f t="shared" si="49"/>
        <v>ТП-6</v>
      </c>
      <c r="O232">
        <f t="shared" si="50"/>
        <v>10</v>
      </c>
      <c r="P232" s="42">
        <v>666.84</v>
      </c>
    </row>
    <row r="233" spans="1:16" ht="15">
      <c r="A233" s="1">
        <v>164</v>
      </c>
      <c r="B233" s="1"/>
      <c r="C233" s="19" t="s">
        <v>172</v>
      </c>
      <c r="D233" s="29">
        <v>10</v>
      </c>
      <c r="E233" s="24">
        <v>0.25</v>
      </c>
      <c r="F233" s="24">
        <v>0.263</v>
      </c>
      <c r="G233" s="38" t="s">
        <v>283</v>
      </c>
      <c r="H233" s="29"/>
      <c r="I233" s="22"/>
      <c r="J233" s="22"/>
      <c r="K233" s="1">
        <v>0</v>
      </c>
      <c r="L233" s="1">
        <v>0</v>
      </c>
      <c r="N233" t="str">
        <f>IF(C251&lt;&gt;0,C251,N232)</f>
        <v>ТП-239</v>
      </c>
      <c r="O233">
        <f>D251</f>
        <v>10</v>
      </c>
      <c r="P233" s="42">
        <v>110</v>
      </c>
    </row>
    <row r="234" spans="1:16" ht="15">
      <c r="A234" s="1">
        <v>165</v>
      </c>
      <c r="B234" s="97"/>
      <c r="C234" s="101" t="s">
        <v>270</v>
      </c>
      <c r="D234" s="99">
        <v>10</v>
      </c>
      <c r="E234" s="24">
        <v>0.63</v>
      </c>
      <c r="F234" s="24">
        <v>0.662</v>
      </c>
      <c r="G234" s="24">
        <f aca="true" t="shared" si="51" ref="G234:G242">F234*H234/100</f>
        <v>0.01324</v>
      </c>
      <c r="H234" s="29">
        <v>2</v>
      </c>
      <c r="I234" s="24">
        <f aca="true" t="shared" si="52" ref="I234:I242">F234-G234</f>
        <v>0.64876</v>
      </c>
      <c r="J234" s="22">
        <f>IF(P218&gt;0,ROUND(P218/1000,3),"")</f>
        <v>0.309</v>
      </c>
      <c r="K234" s="1">
        <v>0</v>
      </c>
      <c r="L234" s="1">
        <v>0</v>
      </c>
      <c r="O234">
        <f>D252</f>
        <v>10</v>
      </c>
      <c r="P234" s="42"/>
    </row>
    <row r="235" spans="1:16" ht="15">
      <c r="A235" s="67"/>
      <c r="B235" s="98"/>
      <c r="C235" s="102"/>
      <c r="D235" s="100"/>
      <c r="E235" s="24">
        <v>0.63</v>
      </c>
      <c r="F235" s="24">
        <v>0.662</v>
      </c>
      <c r="G235" s="24">
        <f t="shared" si="51"/>
        <v>0.01324</v>
      </c>
      <c r="H235" s="29">
        <v>2</v>
      </c>
      <c r="I235" s="24">
        <f t="shared" si="52"/>
        <v>0.64876</v>
      </c>
      <c r="J235" s="22"/>
      <c r="K235" s="1">
        <v>0</v>
      </c>
      <c r="L235" s="1">
        <v>0</v>
      </c>
      <c r="P235" s="42"/>
    </row>
    <row r="236" spans="1:16" ht="15">
      <c r="A236" s="67"/>
      <c r="B236" s="1"/>
      <c r="C236" s="19" t="s">
        <v>174</v>
      </c>
      <c r="D236" s="29">
        <v>10</v>
      </c>
      <c r="E236" s="24">
        <v>0.25</v>
      </c>
      <c r="F236" s="24">
        <v>0.263</v>
      </c>
      <c r="G236" s="24">
        <f t="shared" si="51"/>
        <v>0.015780000000000002</v>
      </c>
      <c r="H236" s="29">
        <v>6</v>
      </c>
      <c r="I236" s="24">
        <f t="shared" si="52"/>
        <v>0.24722</v>
      </c>
      <c r="J236" s="22"/>
      <c r="K236" s="1">
        <v>0</v>
      </c>
      <c r="L236" s="1">
        <v>0</v>
      </c>
      <c r="O236">
        <f aca="true" t="shared" si="53" ref="O236:O244">D253</f>
        <v>10</v>
      </c>
      <c r="P236" s="42"/>
    </row>
    <row r="237" spans="1:16" ht="15">
      <c r="A237" s="67"/>
      <c r="B237" s="1"/>
      <c r="C237" s="19" t="s">
        <v>175</v>
      </c>
      <c r="D237" s="28">
        <v>10</v>
      </c>
      <c r="E237" s="22">
        <v>0.25</v>
      </c>
      <c r="F237" s="22">
        <v>0.263</v>
      </c>
      <c r="G237" s="22">
        <f t="shared" si="51"/>
        <v>0.06312000000000001</v>
      </c>
      <c r="H237" s="28">
        <v>24</v>
      </c>
      <c r="I237" s="22">
        <f t="shared" si="52"/>
        <v>0.19988</v>
      </c>
      <c r="J237" s="22">
        <f>IF(P221&gt;0,ROUND(P221/1000,3),"")</f>
        <v>0.378</v>
      </c>
      <c r="K237" s="1">
        <v>0</v>
      </c>
      <c r="L237" s="1">
        <v>0</v>
      </c>
      <c r="N237" t="str">
        <f>IF(C254&lt;&gt;0,C254,N233)</f>
        <v>ТП-51</v>
      </c>
      <c r="O237">
        <f t="shared" si="53"/>
        <v>10</v>
      </c>
      <c r="P237" s="42">
        <v>333</v>
      </c>
    </row>
    <row r="238" spans="1:16" ht="15">
      <c r="A238" s="86">
        <v>166</v>
      </c>
      <c r="B238" s="1"/>
      <c r="C238" s="19" t="s">
        <v>176</v>
      </c>
      <c r="D238" s="28">
        <v>10</v>
      </c>
      <c r="E238" s="22">
        <v>0.4</v>
      </c>
      <c r="F238" s="22">
        <v>0.42</v>
      </c>
      <c r="G238" s="22">
        <f t="shared" si="51"/>
        <v>0.14279999999999998</v>
      </c>
      <c r="H238" s="28">
        <v>34</v>
      </c>
      <c r="I238" s="22">
        <f t="shared" si="52"/>
        <v>0.2772</v>
      </c>
      <c r="J238" s="22">
        <f>IF(P222&gt;0,ROUND(P222/1000,3),"")</f>
        <v>0.668</v>
      </c>
      <c r="K238" s="1">
        <v>0</v>
      </c>
      <c r="L238" s="1">
        <v>0</v>
      </c>
      <c r="N238" t="str">
        <f aca="true" t="shared" si="54" ref="N238:N244">IF(C255&lt;&gt;0,C255,N237)</f>
        <v>ТП-51</v>
      </c>
      <c r="O238">
        <f t="shared" si="53"/>
        <v>0</v>
      </c>
      <c r="P238" s="42">
        <v>0</v>
      </c>
    </row>
    <row r="239" spans="1:16" ht="15">
      <c r="A239" s="87"/>
      <c r="B239" s="97"/>
      <c r="C239" s="101" t="s">
        <v>266</v>
      </c>
      <c r="D239" s="99">
        <v>10</v>
      </c>
      <c r="E239" s="24">
        <v>1</v>
      </c>
      <c r="F239" s="24">
        <v>1.05</v>
      </c>
      <c r="G239" s="24">
        <f t="shared" si="51"/>
        <v>0.021</v>
      </c>
      <c r="H239" s="29">
        <v>2</v>
      </c>
      <c r="I239" s="22">
        <f t="shared" si="52"/>
        <v>1.0290000000000001</v>
      </c>
      <c r="J239" s="22">
        <f>IF(P223&gt;0,ROUND(P223/1000,3),"")</f>
      </c>
      <c r="K239" s="1">
        <v>0</v>
      </c>
      <c r="L239" s="1">
        <v>0</v>
      </c>
      <c r="N239" t="str">
        <f t="shared" si="54"/>
        <v>ТП-148</v>
      </c>
      <c r="O239">
        <f t="shared" si="53"/>
        <v>10</v>
      </c>
      <c r="P239" s="42">
        <v>567.1000000000006</v>
      </c>
    </row>
    <row r="240" spans="1:16" ht="15">
      <c r="A240" s="1">
        <v>167</v>
      </c>
      <c r="B240" s="98"/>
      <c r="C240" s="102"/>
      <c r="D240" s="100"/>
      <c r="E240" s="24">
        <v>1</v>
      </c>
      <c r="F240" s="24">
        <v>1.05</v>
      </c>
      <c r="G240" s="24">
        <f t="shared" si="51"/>
        <v>0.0315</v>
      </c>
      <c r="H240" s="29">
        <v>3</v>
      </c>
      <c r="I240" s="22">
        <f t="shared" si="52"/>
        <v>1.0185</v>
      </c>
      <c r="J240" s="22">
        <f>IF(P224&gt;0,ROUND(P224/1000,3),"")</f>
      </c>
      <c r="K240" s="1">
        <v>0</v>
      </c>
      <c r="L240" s="1">
        <v>0</v>
      </c>
      <c r="N240" t="str">
        <f t="shared" si="54"/>
        <v>ТП-219</v>
      </c>
      <c r="O240">
        <f t="shared" si="53"/>
        <v>10</v>
      </c>
      <c r="P240" s="42">
        <v>1034.3000000000013</v>
      </c>
    </row>
    <row r="241" spans="1:16" ht="15">
      <c r="A241" s="86">
        <v>168</v>
      </c>
      <c r="B241" s="73"/>
      <c r="C241" s="74" t="s">
        <v>302</v>
      </c>
      <c r="D241" s="72">
        <v>10</v>
      </c>
      <c r="E241" s="24">
        <v>0.4</v>
      </c>
      <c r="F241" s="22">
        <v>0.42</v>
      </c>
      <c r="G241" s="24">
        <f t="shared" si="51"/>
        <v>0.1134</v>
      </c>
      <c r="H241" s="29">
        <v>27</v>
      </c>
      <c r="I241" s="22">
        <f t="shared" si="52"/>
        <v>0.3066</v>
      </c>
      <c r="J241" s="22"/>
      <c r="K241" s="1">
        <v>0</v>
      </c>
      <c r="L241" s="1">
        <v>0</v>
      </c>
      <c r="N241" t="str">
        <f t="shared" si="54"/>
        <v>ТП-219</v>
      </c>
      <c r="O241">
        <f t="shared" si="53"/>
        <v>0</v>
      </c>
      <c r="P241" s="42">
        <v>0</v>
      </c>
    </row>
    <row r="242" spans="1:16" ht="15">
      <c r="A242" s="87"/>
      <c r="B242" s="1"/>
      <c r="C242" s="19" t="s">
        <v>177</v>
      </c>
      <c r="D242" s="29">
        <v>10</v>
      </c>
      <c r="E242" s="24">
        <v>0.25</v>
      </c>
      <c r="F242" s="24">
        <f>E242*1.05</f>
        <v>0.2625</v>
      </c>
      <c r="G242" s="24">
        <f t="shared" si="51"/>
        <v>0.09450000000000001</v>
      </c>
      <c r="H242" s="29">
        <v>36</v>
      </c>
      <c r="I242" s="22">
        <f t="shared" si="52"/>
        <v>0.16799999999999998</v>
      </c>
      <c r="J242" s="22">
        <f aca="true" t="shared" si="55" ref="J242:J249">IF(P225&gt;0,ROUND(P225/1000,3),"")</f>
        <v>0.303</v>
      </c>
      <c r="K242" s="1">
        <v>0</v>
      </c>
      <c r="L242" s="1">
        <v>0</v>
      </c>
      <c r="N242" t="str">
        <f t="shared" si="54"/>
        <v>ТП-127</v>
      </c>
      <c r="O242">
        <f t="shared" si="53"/>
        <v>10</v>
      </c>
      <c r="P242" s="42">
        <v>587.0000000000006</v>
      </c>
    </row>
    <row r="243" spans="1:16" ht="15">
      <c r="A243" s="1">
        <v>169</v>
      </c>
      <c r="B243" s="97"/>
      <c r="C243" s="101" t="s">
        <v>274</v>
      </c>
      <c r="D243" s="103">
        <v>10</v>
      </c>
      <c r="E243" s="22">
        <v>1</v>
      </c>
      <c r="F243" s="22">
        <v>1.05</v>
      </c>
      <c r="G243" s="22">
        <f aca="true" t="shared" si="56" ref="G243:G251">F243*H243/100</f>
        <v>0.084</v>
      </c>
      <c r="H243" s="28">
        <v>8</v>
      </c>
      <c r="I243" s="22">
        <f aca="true" t="shared" si="57" ref="I243:I251">F243-G243</f>
        <v>0.9660000000000001</v>
      </c>
      <c r="J243" s="22">
        <f t="shared" si="55"/>
        <v>0.92</v>
      </c>
      <c r="K243" s="1">
        <v>0.0129</v>
      </c>
      <c r="L243" s="1">
        <v>0.0129</v>
      </c>
      <c r="N243" t="str">
        <f t="shared" si="54"/>
        <v>ТП-126</v>
      </c>
      <c r="O243">
        <f t="shared" si="53"/>
        <v>10</v>
      </c>
      <c r="P243" s="42">
        <v>609.000000000001</v>
      </c>
    </row>
    <row r="244" spans="1:16" ht="15">
      <c r="A244" s="1">
        <v>170</v>
      </c>
      <c r="B244" s="98"/>
      <c r="C244" s="102"/>
      <c r="D244" s="104"/>
      <c r="E244" s="22">
        <v>1</v>
      </c>
      <c r="F244" s="22">
        <v>1.05</v>
      </c>
      <c r="G244" s="22">
        <f t="shared" si="56"/>
        <v>0.252</v>
      </c>
      <c r="H244" s="28">
        <v>24</v>
      </c>
      <c r="I244" s="22">
        <f t="shared" si="57"/>
        <v>0.798</v>
      </c>
      <c r="J244" s="22">
        <f t="shared" si="55"/>
      </c>
      <c r="K244" s="1">
        <v>0</v>
      </c>
      <c r="L244" s="1">
        <v>0</v>
      </c>
      <c r="N244" t="str">
        <f t="shared" si="54"/>
        <v>ТП-88</v>
      </c>
      <c r="O244">
        <f t="shared" si="53"/>
        <v>10</v>
      </c>
      <c r="P244" s="42">
        <v>529.8000000000006</v>
      </c>
    </row>
    <row r="245" spans="1:16" ht="15">
      <c r="A245" s="1">
        <v>171</v>
      </c>
      <c r="B245" s="1"/>
      <c r="C245" s="19" t="s">
        <v>273</v>
      </c>
      <c r="D245" s="28">
        <v>10</v>
      </c>
      <c r="E245" s="22">
        <v>0.4</v>
      </c>
      <c r="F245" s="22">
        <v>0.42</v>
      </c>
      <c r="G245" s="22">
        <f t="shared" si="56"/>
        <v>0.0462</v>
      </c>
      <c r="H245" s="28">
        <v>11</v>
      </c>
      <c r="I245" s="22">
        <f t="shared" si="57"/>
        <v>0.37379999999999997</v>
      </c>
      <c r="J245" s="22">
        <f t="shared" si="55"/>
        <v>0.045</v>
      </c>
      <c r="K245" s="1">
        <v>0</v>
      </c>
      <c r="L245" s="1">
        <v>0</v>
      </c>
      <c r="N245" t="str">
        <f>IF(C263&lt;&gt;0,C263,N244)</f>
        <v>ТП-206</v>
      </c>
      <c r="O245">
        <f>D263</f>
        <v>10</v>
      </c>
      <c r="P245" s="42">
        <v>922.3000000000012</v>
      </c>
    </row>
    <row r="246" spans="1:16" ht="15">
      <c r="A246" s="1">
        <v>172</v>
      </c>
      <c r="B246" s="1"/>
      <c r="C246" s="19" t="s">
        <v>272</v>
      </c>
      <c r="D246" s="28">
        <v>10</v>
      </c>
      <c r="E246" s="22">
        <v>0.25</v>
      </c>
      <c r="F246" s="22">
        <v>0.263</v>
      </c>
      <c r="G246" s="22">
        <f t="shared" si="56"/>
        <v>0.08679</v>
      </c>
      <c r="H246" s="28">
        <v>33</v>
      </c>
      <c r="I246" s="22">
        <f t="shared" si="57"/>
        <v>0.17621</v>
      </c>
      <c r="J246" s="22">
        <f t="shared" si="55"/>
        <v>0.613</v>
      </c>
      <c r="K246" s="1">
        <v>0</v>
      </c>
      <c r="L246" s="1">
        <v>0</v>
      </c>
      <c r="N246" t="str">
        <f>IF(C264&lt;&gt;0,C264,N245)</f>
        <v>ТП-288</v>
      </c>
      <c r="O246">
        <f>D264</f>
        <v>10</v>
      </c>
      <c r="P246" s="42">
        <v>0</v>
      </c>
    </row>
    <row r="247" spans="1:16" ht="15">
      <c r="A247" s="1">
        <v>173</v>
      </c>
      <c r="B247" s="1"/>
      <c r="C247" s="1" t="s">
        <v>271</v>
      </c>
      <c r="D247" s="28">
        <v>10</v>
      </c>
      <c r="E247" s="22">
        <v>0.4</v>
      </c>
      <c r="F247" s="22">
        <v>0.42</v>
      </c>
      <c r="G247" s="22">
        <f t="shared" si="56"/>
        <v>0.105</v>
      </c>
      <c r="H247" s="28">
        <v>25</v>
      </c>
      <c r="I247" s="22">
        <f t="shared" si="57"/>
        <v>0.315</v>
      </c>
      <c r="J247" s="22">
        <f t="shared" si="55"/>
        <v>0.679</v>
      </c>
      <c r="K247" s="1">
        <v>0</v>
      </c>
      <c r="L247" s="1">
        <v>0</v>
      </c>
      <c r="N247" t="str">
        <f>IF(C265&lt;&gt;0,C265,N246)</f>
        <v>ТП-2412</v>
      </c>
      <c r="O247">
        <f>D265</f>
        <v>6</v>
      </c>
      <c r="P247" s="42">
        <v>0</v>
      </c>
    </row>
    <row r="248" spans="1:16" ht="15">
      <c r="A248" s="1">
        <v>174</v>
      </c>
      <c r="B248" s="1"/>
      <c r="C248" s="1" t="s">
        <v>203</v>
      </c>
      <c r="D248" s="28">
        <v>10</v>
      </c>
      <c r="E248" s="22">
        <v>0.25</v>
      </c>
      <c r="F248" s="22">
        <v>0.263</v>
      </c>
      <c r="G248" s="22">
        <f t="shared" si="56"/>
        <v>0.08679</v>
      </c>
      <c r="H248" s="28">
        <v>33</v>
      </c>
      <c r="I248" s="22">
        <f t="shared" si="57"/>
        <v>0.17621</v>
      </c>
      <c r="J248" s="22">
        <f t="shared" si="55"/>
        <v>0.638</v>
      </c>
      <c r="K248" s="1">
        <v>0.05</v>
      </c>
      <c r="L248" s="1">
        <v>0.05</v>
      </c>
      <c r="N248" t="str">
        <f>IF(C266&lt;&gt;0,C266,N247)</f>
        <v>ТП-2182</v>
      </c>
      <c r="O248">
        <f>D266</f>
        <v>6</v>
      </c>
      <c r="P248" s="42">
        <v>0</v>
      </c>
    </row>
    <row r="249" spans="1:16" ht="15">
      <c r="A249" s="86">
        <v>175</v>
      </c>
      <c r="B249" s="1"/>
      <c r="C249" s="1" t="s">
        <v>209</v>
      </c>
      <c r="D249" s="28">
        <v>10</v>
      </c>
      <c r="E249" s="22">
        <v>0.4</v>
      </c>
      <c r="F249" s="22">
        <v>0.42</v>
      </c>
      <c r="G249" s="22">
        <f t="shared" si="56"/>
        <v>0.2184</v>
      </c>
      <c r="H249" s="28">
        <v>52</v>
      </c>
      <c r="I249" s="22">
        <f t="shared" si="57"/>
        <v>0.20159999999999997</v>
      </c>
      <c r="J249" s="22">
        <f t="shared" si="55"/>
        <v>0.667</v>
      </c>
      <c r="K249" s="1">
        <v>0</v>
      </c>
      <c r="L249" s="1">
        <v>0</v>
      </c>
      <c r="N249" t="str">
        <f>IF(C267&lt;&gt;0,C267,N248)</f>
        <v>ТП-2182</v>
      </c>
      <c r="O249">
        <f>D267</f>
        <v>0</v>
      </c>
      <c r="P249" s="42">
        <v>0</v>
      </c>
    </row>
    <row r="250" spans="1:16" ht="15">
      <c r="A250" s="94"/>
      <c r="B250" s="1"/>
      <c r="C250" s="1" t="s">
        <v>251</v>
      </c>
      <c r="D250" s="28">
        <v>10</v>
      </c>
      <c r="E250" s="22">
        <v>0.16</v>
      </c>
      <c r="F250" s="22">
        <v>0.168</v>
      </c>
      <c r="G250" s="22">
        <v>0</v>
      </c>
      <c r="H250" s="28">
        <v>0</v>
      </c>
      <c r="I250" s="22">
        <v>0</v>
      </c>
      <c r="J250" s="22">
        <v>0</v>
      </c>
      <c r="K250" s="1">
        <v>0</v>
      </c>
      <c r="L250" s="1">
        <v>0</v>
      </c>
      <c r="P250" s="42"/>
    </row>
    <row r="251" spans="1:16" ht="15">
      <c r="A251" s="87"/>
      <c r="B251" s="1"/>
      <c r="C251" s="19" t="s">
        <v>275</v>
      </c>
      <c r="D251" s="28">
        <v>10</v>
      </c>
      <c r="E251" s="22">
        <v>0.1</v>
      </c>
      <c r="F251" s="22">
        <v>0.105</v>
      </c>
      <c r="G251" s="22">
        <f t="shared" si="56"/>
        <v>0.0084</v>
      </c>
      <c r="H251" s="28">
        <v>8</v>
      </c>
      <c r="I251" s="22">
        <f t="shared" si="57"/>
        <v>0.09659999999999999</v>
      </c>
      <c r="J251" s="22">
        <f>IF(P233&gt;0,ROUND(P233/1000,3),"")</f>
        <v>0.11</v>
      </c>
      <c r="K251" s="1">
        <v>0</v>
      </c>
      <c r="L251" s="1">
        <v>0</v>
      </c>
      <c r="N251" t="str">
        <f>IF(C268&lt;&gt;0,C268,N249)</f>
        <v>ТП-2189</v>
      </c>
      <c r="O251">
        <f>D268</f>
        <v>6</v>
      </c>
      <c r="P251" s="42">
        <v>0</v>
      </c>
    </row>
    <row r="252" spans="1:16" ht="15">
      <c r="A252" s="86">
        <v>176</v>
      </c>
      <c r="B252" s="67" t="s">
        <v>184</v>
      </c>
      <c r="C252" s="101" t="s">
        <v>291</v>
      </c>
      <c r="D252" s="68">
        <v>10</v>
      </c>
      <c r="E252" s="22">
        <v>1</v>
      </c>
      <c r="F252" s="22">
        <v>1.005</v>
      </c>
      <c r="G252" s="22" t="s">
        <v>286</v>
      </c>
      <c r="H252" s="28">
        <v>0</v>
      </c>
      <c r="I252" s="22"/>
      <c r="J252" s="22"/>
      <c r="K252" s="1"/>
      <c r="L252" s="1">
        <v>0</v>
      </c>
      <c r="N252" t="str">
        <f>IF(C269&lt;&gt;0,C269,N251)</f>
        <v>ТП-2189</v>
      </c>
      <c r="O252">
        <f>D269</f>
        <v>0</v>
      </c>
      <c r="P252" s="42">
        <v>0</v>
      </c>
    </row>
    <row r="253" spans="1:16" ht="15">
      <c r="A253" s="87"/>
      <c r="B253" s="67" t="s">
        <v>185</v>
      </c>
      <c r="C253" s="102"/>
      <c r="D253" s="68">
        <v>10</v>
      </c>
      <c r="E253" s="22">
        <v>1</v>
      </c>
      <c r="F253" s="22">
        <v>1.005</v>
      </c>
      <c r="G253" s="22" t="s">
        <v>286</v>
      </c>
      <c r="H253" s="28">
        <v>0</v>
      </c>
      <c r="I253" s="22"/>
      <c r="J253" s="22"/>
      <c r="K253" s="1"/>
      <c r="L253" s="1">
        <v>0</v>
      </c>
      <c r="N253" t="str">
        <f>IF(C270&lt;&gt;0,C270,N252)</f>
        <v>ТП-2426</v>
      </c>
      <c r="O253">
        <f>D270</f>
        <v>6</v>
      </c>
      <c r="P253" s="42">
        <v>0</v>
      </c>
    </row>
    <row r="254" spans="1:16" ht="15">
      <c r="A254" s="97">
        <v>177</v>
      </c>
      <c r="B254" s="109" t="s">
        <v>185</v>
      </c>
      <c r="C254" s="101" t="s">
        <v>268</v>
      </c>
      <c r="D254" s="99">
        <v>10</v>
      </c>
      <c r="E254" s="24">
        <v>0.63</v>
      </c>
      <c r="F254" s="24">
        <v>0.662</v>
      </c>
      <c r="G254" s="22">
        <f aca="true" t="shared" si="58" ref="G254:G264">F254*H254/100</f>
        <v>0</v>
      </c>
      <c r="H254" s="29">
        <v>0</v>
      </c>
      <c r="I254" s="22">
        <f aca="true" t="shared" si="59" ref="I254:I264">F254-G254</f>
        <v>0.662</v>
      </c>
      <c r="J254" s="22">
        <f aca="true" t="shared" si="60" ref="J254:J261">IF(P237&gt;0,ROUND(P237/1000,3),"")</f>
        <v>0.333</v>
      </c>
      <c r="K254" s="1">
        <v>0</v>
      </c>
      <c r="L254" s="1">
        <v>0</v>
      </c>
      <c r="N254" t="str">
        <f>IF(C271&lt;&gt;0,C271,N253)</f>
        <v>ТП-2426</v>
      </c>
      <c r="O254">
        <f>D271</f>
        <v>0</v>
      </c>
      <c r="P254" s="42">
        <v>0</v>
      </c>
    </row>
    <row r="255" spans="1:16" ht="15">
      <c r="A255" s="98"/>
      <c r="B255" s="110"/>
      <c r="C255" s="102"/>
      <c r="D255" s="100"/>
      <c r="E255" s="24">
        <v>0.63</v>
      </c>
      <c r="F255" s="24">
        <v>0.662</v>
      </c>
      <c r="G255" s="22">
        <f t="shared" si="58"/>
        <v>0</v>
      </c>
      <c r="H255" s="29">
        <v>0</v>
      </c>
      <c r="I255" s="22">
        <f t="shared" si="59"/>
        <v>0.662</v>
      </c>
      <c r="J255" s="22">
        <f t="shared" si="60"/>
      </c>
      <c r="K255" s="1">
        <v>0</v>
      </c>
      <c r="L255" s="1">
        <v>0</v>
      </c>
      <c r="N255" t="str">
        <f>IF(C272&lt;&gt;0,C272,N254)</f>
        <v>ТП-2425</v>
      </c>
      <c r="O255">
        <f>D272</f>
        <v>6</v>
      </c>
      <c r="P255" s="42">
        <v>0</v>
      </c>
    </row>
    <row r="256" spans="1:16" ht="15">
      <c r="A256" s="21">
        <v>178</v>
      </c>
      <c r="B256" s="1"/>
      <c r="C256" s="19" t="s">
        <v>269</v>
      </c>
      <c r="D256" s="28">
        <v>10</v>
      </c>
      <c r="E256" s="22">
        <v>0.25</v>
      </c>
      <c r="F256" s="22">
        <v>0.263</v>
      </c>
      <c r="G256" s="22">
        <f t="shared" si="58"/>
        <v>0.14202</v>
      </c>
      <c r="H256" s="28">
        <v>54</v>
      </c>
      <c r="I256" s="22">
        <f t="shared" si="59"/>
        <v>0.12098</v>
      </c>
      <c r="J256" s="22">
        <f t="shared" si="60"/>
        <v>0.567</v>
      </c>
      <c r="K256" s="1">
        <v>0</v>
      </c>
      <c r="L256" s="1">
        <v>0</v>
      </c>
      <c r="P256" s="42"/>
    </row>
    <row r="257" spans="1:16" ht="15">
      <c r="A257" s="73"/>
      <c r="B257" s="97"/>
      <c r="C257" s="101" t="s">
        <v>178</v>
      </c>
      <c r="D257" s="103">
        <v>10</v>
      </c>
      <c r="E257" s="22">
        <v>0.4</v>
      </c>
      <c r="F257" s="22">
        <v>0.42</v>
      </c>
      <c r="G257" s="22">
        <f t="shared" si="58"/>
        <v>0.0966</v>
      </c>
      <c r="H257" s="29">
        <v>23</v>
      </c>
      <c r="I257" s="22">
        <f t="shared" si="59"/>
        <v>0.32339999999999997</v>
      </c>
      <c r="J257" s="22">
        <f t="shared" si="60"/>
        <v>1.034</v>
      </c>
      <c r="K257" s="1">
        <v>0</v>
      </c>
      <c r="L257" s="1">
        <v>0</v>
      </c>
      <c r="N257" t="str">
        <f>IF(C273&lt;&gt;0,C273,N255)</f>
        <v>ТП-2414</v>
      </c>
      <c r="O257">
        <f>D273</f>
        <v>6</v>
      </c>
      <c r="P257" s="42">
        <v>0</v>
      </c>
    </row>
    <row r="258" spans="1:12" ht="15">
      <c r="A258" s="21">
        <v>179</v>
      </c>
      <c r="B258" s="98"/>
      <c r="C258" s="102"/>
      <c r="D258" s="104"/>
      <c r="E258" s="22">
        <v>0.4</v>
      </c>
      <c r="F258" s="22">
        <v>0.42</v>
      </c>
      <c r="G258" s="22">
        <f t="shared" si="58"/>
        <v>0.105</v>
      </c>
      <c r="H258" s="28">
        <v>25</v>
      </c>
      <c r="I258" s="22">
        <f t="shared" si="59"/>
        <v>0.315</v>
      </c>
      <c r="J258" s="22">
        <f t="shared" si="60"/>
      </c>
      <c r="K258" s="1">
        <v>0</v>
      </c>
      <c r="L258" s="1">
        <v>0</v>
      </c>
    </row>
    <row r="259" spans="1:12" ht="15">
      <c r="A259" s="21">
        <v>180</v>
      </c>
      <c r="B259" s="1"/>
      <c r="C259" s="19" t="s">
        <v>179</v>
      </c>
      <c r="D259" s="28">
        <v>10</v>
      </c>
      <c r="E259" s="22">
        <v>0.25</v>
      </c>
      <c r="F259" s="22">
        <v>0.263</v>
      </c>
      <c r="G259" s="22">
        <f t="shared" si="58"/>
        <v>0.14202</v>
      </c>
      <c r="H259" s="28">
        <v>54</v>
      </c>
      <c r="I259" s="22">
        <f t="shared" si="59"/>
        <v>0.12098</v>
      </c>
      <c r="J259" s="22">
        <f t="shared" si="60"/>
        <v>0.587</v>
      </c>
      <c r="K259" s="1">
        <v>0</v>
      </c>
      <c r="L259" s="1">
        <v>0</v>
      </c>
    </row>
    <row r="260" spans="1:12" ht="15">
      <c r="A260" s="97">
        <v>181</v>
      </c>
      <c r="B260" s="1"/>
      <c r="C260" s="19" t="s">
        <v>180</v>
      </c>
      <c r="D260" s="28">
        <v>10</v>
      </c>
      <c r="E260" s="22">
        <v>0.4</v>
      </c>
      <c r="F260" s="22">
        <v>0.42</v>
      </c>
      <c r="G260" s="22">
        <f t="shared" si="58"/>
        <v>0.1134</v>
      </c>
      <c r="H260" s="28">
        <v>27</v>
      </c>
      <c r="I260" s="22">
        <f t="shared" si="59"/>
        <v>0.3066</v>
      </c>
      <c r="J260" s="22">
        <f t="shared" si="60"/>
        <v>0.609</v>
      </c>
      <c r="K260" s="1">
        <v>0.015</v>
      </c>
      <c r="L260" s="1">
        <v>0.015</v>
      </c>
    </row>
    <row r="261" spans="1:16" ht="15">
      <c r="A261" s="98"/>
      <c r="B261" s="1"/>
      <c r="C261" s="19" t="s">
        <v>173</v>
      </c>
      <c r="D261" s="28">
        <v>10</v>
      </c>
      <c r="E261" s="22">
        <v>0.25</v>
      </c>
      <c r="F261" s="22">
        <v>0.263</v>
      </c>
      <c r="G261" s="22">
        <f t="shared" si="58"/>
        <v>0.19199000000000002</v>
      </c>
      <c r="H261" s="28">
        <v>73</v>
      </c>
      <c r="I261" s="22">
        <f t="shared" si="59"/>
        <v>0.07100999999999999</v>
      </c>
      <c r="J261" s="22">
        <f t="shared" si="60"/>
        <v>0.53</v>
      </c>
      <c r="K261" s="1">
        <v>0</v>
      </c>
      <c r="L261" s="1">
        <v>0</v>
      </c>
      <c r="N261" t="str">
        <f aca="true" t="shared" si="61" ref="N261:N268">IF(C277&lt;&gt;0,C277,N260)</f>
        <v>ТП-2417</v>
      </c>
      <c r="O261">
        <f aca="true" t="shared" si="62" ref="O261:O268">D277</f>
        <v>6</v>
      </c>
      <c r="P261" s="42">
        <v>0</v>
      </c>
    </row>
    <row r="262" spans="1:16" ht="15">
      <c r="A262" s="97">
        <v>182</v>
      </c>
      <c r="B262" s="1"/>
      <c r="C262" s="19" t="s">
        <v>303</v>
      </c>
      <c r="D262" s="28">
        <v>10</v>
      </c>
      <c r="E262" s="22">
        <v>0.4</v>
      </c>
      <c r="F262" s="22">
        <v>0.42</v>
      </c>
      <c r="G262" s="22">
        <f t="shared" si="58"/>
        <v>0.07139999999999999</v>
      </c>
      <c r="H262" s="28">
        <v>17</v>
      </c>
      <c r="I262" s="22">
        <f t="shared" si="59"/>
        <v>0.3486</v>
      </c>
      <c r="J262" s="22"/>
      <c r="K262" s="1">
        <v>0.03</v>
      </c>
      <c r="L262" s="1">
        <v>0.03</v>
      </c>
      <c r="N262" t="str">
        <f t="shared" si="61"/>
        <v>ТП-2417</v>
      </c>
      <c r="O262">
        <f t="shared" si="62"/>
        <v>0</v>
      </c>
      <c r="P262" s="42">
        <v>0</v>
      </c>
    </row>
    <row r="263" spans="1:16" ht="15">
      <c r="A263" s="98"/>
      <c r="B263" s="1"/>
      <c r="C263" s="19" t="s">
        <v>181</v>
      </c>
      <c r="D263" s="28">
        <v>10</v>
      </c>
      <c r="E263" s="22">
        <v>0.4</v>
      </c>
      <c r="F263" s="22">
        <v>0.42</v>
      </c>
      <c r="G263" s="22">
        <f t="shared" si="58"/>
        <v>0.252</v>
      </c>
      <c r="H263" s="28">
        <v>60</v>
      </c>
      <c r="I263" s="22">
        <f t="shared" si="59"/>
        <v>0.16799999999999998</v>
      </c>
      <c r="J263" s="22">
        <f>IF(P245&gt;0,ROUND(P245/1000,3),"")</f>
        <v>0.922</v>
      </c>
      <c r="K263" s="1">
        <v>0</v>
      </c>
      <c r="L263" s="1">
        <v>0</v>
      </c>
      <c r="N263" t="str">
        <f t="shared" si="61"/>
        <v>ТП-501</v>
      </c>
      <c r="O263">
        <f t="shared" si="62"/>
        <v>10</v>
      </c>
      <c r="P263" s="42">
        <v>0</v>
      </c>
    </row>
    <row r="264" spans="1:16" ht="15">
      <c r="A264" s="97">
        <v>183</v>
      </c>
      <c r="B264" s="1"/>
      <c r="C264" s="19" t="s">
        <v>182</v>
      </c>
      <c r="D264" s="29">
        <v>10</v>
      </c>
      <c r="E264" s="24">
        <v>0.25</v>
      </c>
      <c r="F264" s="24">
        <v>0.263</v>
      </c>
      <c r="G264" s="24">
        <f t="shared" si="58"/>
        <v>0</v>
      </c>
      <c r="H264" s="29">
        <v>0</v>
      </c>
      <c r="I264" s="22">
        <f t="shared" si="59"/>
        <v>0.263</v>
      </c>
      <c r="J264" s="22">
        <f>IF(P246&gt;0,ROUND(P246/1000,3),"")</f>
      </c>
      <c r="K264" s="1">
        <v>0</v>
      </c>
      <c r="L264" s="1">
        <v>0</v>
      </c>
      <c r="N264" t="str">
        <f t="shared" si="61"/>
        <v>ТП-501</v>
      </c>
      <c r="O264">
        <f t="shared" si="62"/>
        <v>0</v>
      </c>
      <c r="P264" s="42">
        <v>0</v>
      </c>
    </row>
    <row r="265" spans="1:16" ht="15">
      <c r="A265" s="98"/>
      <c r="B265" s="1" t="s">
        <v>186</v>
      </c>
      <c r="C265" s="1" t="s">
        <v>183</v>
      </c>
      <c r="D265" s="28">
        <v>6</v>
      </c>
      <c r="E265" s="22">
        <v>0.1</v>
      </c>
      <c r="F265" s="22">
        <v>0.105</v>
      </c>
      <c r="G265" s="22">
        <f aca="true" t="shared" si="63" ref="G265:G298">F265*H265/100</f>
        <v>0.0021</v>
      </c>
      <c r="H265" s="28">
        <v>2</v>
      </c>
      <c r="I265" s="22">
        <f aca="true" t="shared" si="64" ref="I265:I298">F265-G265</f>
        <v>0.10289999999999999</v>
      </c>
      <c r="J265" s="22">
        <f>IF(P247&gt;0,ROUND(P247/1000,3),"")</f>
      </c>
      <c r="K265" s="1">
        <v>0</v>
      </c>
      <c r="L265" s="1">
        <v>0.015</v>
      </c>
      <c r="N265" t="str">
        <f t="shared" si="61"/>
        <v>ТП-502</v>
      </c>
      <c r="O265">
        <f t="shared" si="62"/>
        <v>10</v>
      </c>
      <c r="P265" s="42">
        <v>0</v>
      </c>
    </row>
    <row r="266" spans="1:16" ht="15">
      <c r="A266" s="97">
        <v>184</v>
      </c>
      <c r="B266" s="95" t="s">
        <v>187</v>
      </c>
      <c r="C266" s="95" t="s">
        <v>188</v>
      </c>
      <c r="D266" s="103">
        <v>6</v>
      </c>
      <c r="E266" s="22">
        <v>0.63</v>
      </c>
      <c r="F266" s="22">
        <v>0.662</v>
      </c>
      <c r="G266" s="22">
        <f t="shared" si="63"/>
        <v>0.10592</v>
      </c>
      <c r="H266" s="28">
        <v>16</v>
      </c>
      <c r="I266" s="22">
        <f t="shared" si="64"/>
        <v>0.55608</v>
      </c>
      <c r="J266" s="22"/>
      <c r="K266" s="1">
        <v>0.015</v>
      </c>
      <c r="L266" s="1">
        <v>0</v>
      </c>
      <c r="N266" t="str">
        <f t="shared" si="61"/>
        <v>ТП-502</v>
      </c>
      <c r="O266">
        <f t="shared" si="62"/>
        <v>0</v>
      </c>
      <c r="P266" s="42">
        <v>0</v>
      </c>
    </row>
    <row r="267" spans="1:16" ht="15">
      <c r="A267" s="98"/>
      <c r="B267" s="96"/>
      <c r="C267" s="96"/>
      <c r="D267" s="104"/>
      <c r="E267" s="22">
        <v>0.4</v>
      </c>
      <c r="F267" s="22">
        <v>0.42</v>
      </c>
      <c r="G267" s="22">
        <f t="shared" si="63"/>
        <v>0.0462</v>
      </c>
      <c r="H267" s="28">
        <v>11</v>
      </c>
      <c r="I267" s="22">
        <f t="shared" si="64"/>
        <v>0.37379999999999997</v>
      </c>
      <c r="J267" s="22"/>
      <c r="K267" s="1">
        <v>0</v>
      </c>
      <c r="L267" s="1">
        <v>0</v>
      </c>
      <c r="N267" t="str">
        <f t="shared" si="61"/>
        <v>ТП-503</v>
      </c>
      <c r="O267">
        <f t="shared" si="62"/>
        <v>10</v>
      </c>
      <c r="P267" s="42">
        <v>0</v>
      </c>
    </row>
    <row r="268" spans="1:16" ht="15">
      <c r="A268" s="97">
        <v>185</v>
      </c>
      <c r="B268" s="95" t="s">
        <v>189</v>
      </c>
      <c r="C268" s="95" t="s">
        <v>190</v>
      </c>
      <c r="D268" s="103">
        <v>6</v>
      </c>
      <c r="E268" s="22">
        <v>0.63</v>
      </c>
      <c r="F268" s="22">
        <v>0.662</v>
      </c>
      <c r="G268" s="22">
        <f t="shared" si="63"/>
        <v>0.36410000000000003</v>
      </c>
      <c r="H268" s="28">
        <v>55</v>
      </c>
      <c r="I268" s="22">
        <f t="shared" si="64"/>
        <v>0.2979</v>
      </c>
      <c r="J268" s="22"/>
      <c r="K268" s="1">
        <v>0</v>
      </c>
      <c r="L268" s="1">
        <v>0</v>
      </c>
      <c r="N268" t="str">
        <f t="shared" si="61"/>
        <v>ТП-503</v>
      </c>
      <c r="O268">
        <f t="shared" si="62"/>
        <v>0</v>
      </c>
      <c r="P268" s="42">
        <v>0</v>
      </c>
    </row>
    <row r="269" spans="1:12" ht="15">
      <c r="A269" s="98"/>
      <c r="B269" s="96"/>
      <c r="C269" s="96"/>
      <c r="D269" s="104"/>
      <c r="E269" s="24">
        <v>0.18</v>
      </c>
      <c r="F269" s="22">
        <v>0.189</v>
      </c>
      <c r="G269" s="22">
        <f t="shared" si="63"/>
        <v>0.00756</v>
      </c>
      <c r="H269" s="28">
        <v>4</v>
      </c>
      <c r="I269" s="22">
        <f t="shared" si="64"/>
        <v>0.18144</v>
      </c>
      <c r="J269" s="22"/>
      <c r="K269" s="1">
        <v>0</v>
      </c>
      <c r="L269" s="1">
        <v>0</v>
      </c>
    </row>
    <row r="270" spans="1:12" ht="15">
      <c r="A270" s="97">
        <v>186</v>
      </c>
      <c r="B270" s="95" t="s">
        <v>191</v>
      </c>
      <c r="C270" s="95" t="s">
        <v>192</v>
      </c>
      <c r="D270" s="103">
        <v>6</v>
      </c>
      <c r="E270" s="24">
        <v>0.25</v>
      </c>
      <c r="F270" s="22">
        <v>0.263</v>
      </c>
      <c r="G270" s="22">
        <f t="shared" si="63"/>
        <v>0.11835000000000001</v>
      </c>
      <c r="H270" s="28">
        <v>45</v>
      </c>
      <c r="I270" s="22">
        <f t="shared" si="64"/>
        <v>0.14465</v>
      </c>
      <c r="J270" s="22"/>
      <c r="K270" s="1">
        <v>0</v>
      </c>
      <c r="L270" s="1">
        <v>0</v>
      </c>
    </row>
    <row r="271" spans="1:16" ht="15">
      <c r="A271" s="98"/>
      <c r="B271" s="96"/>
      <c r="C271" s="96"/>
      <c r="D271" s="104"/>
      <c r="E271" s="22">
        <v>0.25</v>
      </c>
      <c r="F271" s="22">
        <v>0.263</v>
      </c>
      <c r="G271" s="22">
        <f t="shared" si="63"/>
        <v>0.04734</v>
      </c>
      <c r="H271" s="28">
        <v>18</v>
      </c>
      <c r="I271" s="22">
        <f t="shared" si="64"/>
        <v>0.21566000000000002</v>
      </c>
      <c r="J271" s="22"/>
      <c r="K271" s="1">
        <v>0</v>
      </c>
      <c r="L271" s="1">
        <v>0</v>
      </c>
      <c r="N271" t="str">
        <f aca="true" t="shared" si="65" ref="N271:N278">IF(C287&lt;&gt;0,C287,N270)</f>
        <v>ТП-5</v>
      </c>
      <c r="O271">
        <f aca="true" t="shared" si="66" ref="O271:O278">D287</f>
        <v>10</v>
      </c>
      <c r="P271" s="42">
        <v>552.7000000000006</v>
      </c>
    </row>
    <row r="272" spans="1:16" ht="15">
      <c r="A272" s="1">
        <v>187</v>
      </c>
      <c r="B272" s="9"/>
      <c r="C272" s="16" t="s">
        <v>193</v>
      </c>
      <c r="D272" s="36">
        <v>6</v>
      </c>
      <c r="E272" s="22">
        <v>0.4</v>
      </c>
      <c r="F272" s="22">
        <v>0.42</v>
      </c>
      <c r="G272" s="22">
        <f t="shared" si="63"/>
        <v>0.0588</v>
      </c>
      <c r="H272" s="28">
        <v>14</v>
      </c>
      <c r="I272" s="22">
        <f t="shared" si="64"/>
        <v>0.36119999999999997</v>
      </c>
      <c r="J272" s="22"/>
      <c r="K272" s="1">
        <v>0</v>
      </c>
      <c r="L272" s="1">
        <v>0</v>
      </c>
      <c r="N272" t="str">
        <f t="shared" si="65"/>
        <v>ТП-17</v>
      </c>
      <c r="O272">
        <f t="shared" si="66"/>
        <v>10</v>
      </c>
      <c r="P272" s="42">
        <v>226</v>
      </c>
    </row>
    <row r="273" spans="1:16" ht="15">
      <c r="A273" s="97">
        <v>188</v>
      </c>
      <c r="B273" s="16"/>
      <c r="C273" s="16" t="s">
        <v>194</v>
      </c>
      <c r="D273" s="34">
        <v>6</v>
      </c>
      <c r="E273" s="22">
        <v>0.4</v>
      </c>
      <c r="F273" s="22">
        <v>0.42</v>
      </c>
      <c r="G273" s="22">
        <f t="shared" si="63"/>
        <v>0.1848</v>
      </c>
      <c r="H273" s="28">
        <v>44</v>
      </c>
      <c r="I273" s="22">
        <f t="shared" si="64"/>
        <v>0.2352</v>
      </c>
      <c r="J273" s="22"/>
      <c r="K273" s="1">
        <v>0</v>
      </c>
      <c r="L273" s="1">
        <v>0</v>
      </c>
      <c r="N273" t="str">
        <f t="shared" si="65"/>
        <v>ТП-17</v>
      </c>
      <c r="O273">
        <f t="shared" si="66"/>
        <v>0</v>
      </c>
      <c r="P273" s="42">
        <v>0</v>
      </c>
    </row>
    <row r="274" spans="1:16" ht="15">
      <c r="A274" s="98"/>
      <c r="B274" s="20"/>
      <c r="C274" s="20" t="s">
        <v>280</v>
      </c>
      <c r="D274" s="36">
        <v>6</v>
      </c>
      <c r="E274" s="22">
        <v>0.4</v>
      </c>
      <c r="F274" s="22">
        <v>0.42</v>
      </c>
      <c r="G274" s="22">
        <f t="shared" si="63"/>
        <v>0.063</v>
      </c>
      <c r="H274" s="29">
        <v>15</v>
      </c>
      <c r="I274" s="22">
        <f t="shared" si="64"/>
        <v>0.357</v>
      </c>
      <c r="J274" s="22"/>
      <c r="K274" s="1">
        <v>0</v>
      </c>
      <c r="L274" s="1">
        <v>0</v>
      </c>
      <c r="N274" t="str">
        <f t="shared" si="65"/>
        <v>ТП-21</v>
      </c>
      <c r="O274">
        <f t="shared" si="66"/>
        <v>10</v>
      </c>
      <c r="P274" s="42">
        <v>149.19999999999993</v>
      </c>
    </row>
    <row r="275" spans="1:16" ht="15">
      <c r="A275" s="1">
        <v>189</v>
      </c>
      <c r="B275" s="95" t="s">
        <v>279</v>
      </c>
      <c r="C275" s="95" t="s">
        <v>281</v>
      </c>
      <c r="D275" s="103">
        <v>6</v>
      </c>
      <c r="E275" s="22">
        <v>0.4</v>
      </c>
      <c r="F275" s="22">
        <v>0.42</v>
      </c>
      <c r="G275" s="22">
        <f t="shared" si="63"/>
        <v>0.0504</v>
      </c>
      <c r="H275" s="28">
        <v>12</v>
      </c>
      <c r="I275" s="22">
        <f t="shared" si="64"/>
        <v>0.3696</v>
      </c>
      <c r="J275" s="22"/>
      <c r="K275" s="1">
        <v>0</v>
      </c>
      <c r="L275" s="1">
        <v>0</v>
      </c>
      <c r="N275" t="str">
        <f t="shared" si="65"/>
        <v>ТП-34</v>
      </c>
      <c r="O275">
        <f t="shared" si="66"/>
        <v>10</v>
      </c>
      <c r="P275" s="42">
        <v>18.4</v>
      </c>
    </row>
    <row r="276" spans="1:16" ht="15">
      <c r="A276" s="1">
        <v>190</v>
      </c>
      <c r="B276" s="96"/>
      <c r="C276" s="96"/>
      <c r="D276" s="104"/>
      <c r="E276" s="22">
        <v>0.4</v>
      </c>
      <c r="F276" s="22">
        <v>0.42</v>
      </c>
      <c r="G276" s="22">
        <f t="shared" si="63"/>
        <v>0.0966</v>
      </c>
      <c r="H276" s="28">
        <v>23</v>
      </c>
      <c r="I276" s="22">
        <f t="shared" si="64"/>
        <v>0.32339999999999997</v>
      </c>
      <c r="J276" s="22"/>
      <c r="K276" s="1">
        <v>0</v>
      </c>
      <c r="L276" s="1">
        <v>0</v>
      </c>
      <c r="N276" t="str">
        <f t="shared" si="65"/>
        <v>ТП-7</v>
      </c>
      <c r="O276">
        <f t="shared" si="66"/>
        <v>10</v>
      </c>
      <c r="P276" s="42">
        <v>103.4</v>
      </c>
    </row>
    <row r="277" spans="1:16" ht="15">
      <c r="A277" s="1">
        <v>191</v>
      </c>
      <c r="B277" s="95"/>
      <c r="C277" s="95" t="s">
        <v>195</v>
      </c>
      <c r="D277" s="103">
        <v>6</v>
      </c>
      <c r="E277" s="22">
        <v>0.63</v>
      </c>
      <c r="F277" s="22">
        <v>0.662</v>
      </c>
      <c r="G277" s="22">
        <f t="shared" si="63"/>
        <v>0.05296</v>
      </c>
      <c r="H277" s="28">
        <v>8</v>
      </c>
      <c r="I277" s="22">
        <f t="shared" si="64"/>
        <v>0.60904</v>
      </c>
      <c r="J277" s="22"/>
      <c r="K277" s="1">
        <v>0</v>
      </c>
      <c r="L277" s="1">
        <v>0</v>
      </c>
      <c r="N277" t="str">
        <f t="shared" si="65"/>
        <v>ТП-14</v>
      </c>
      <c r="O277">
        <f t="shared" si="66"/>
        <v>10</v>
      </c>
      <c r="P277" s="42">
        <v>250</v>
      </c>
    </row>
    <row r="278" spans="1:16" ht="15">
      <c r="A278" s="1">
        <v>192</v>
      </c>
      <c r="B278" s="96"/>
      <c r="C278" s="96"/>
      <c r="D278" s="104"/>
      <c r="E278" s="22">
        <v>0.63</v>
      </c>
      <c r="F278" s="22">
        <v>0.662</v>
      </c>
      <c r="G278" s="22">
        <f t="shared" si="63"/>
        <v>0.0993</v>
      </c>
      <c r="H278" s="28">
        <v>15</v>
      </c>
      <c r="I278" s="22">
        <f t="shared" si="64"/>
        <v>0.5627</v>
      </c>
      <c r="J278" s="22"/>
      <c r="K278" s="1">
        <v>0</v>
      </c>
      <c r="L278" s="1">
        <v>0</v>
      </c>
      <c r="M278" s="45"/>
      <c r="N278" s="45" t="str">
        <f t="shared" si="65"/>
        <v>ТП-39</v>
      </c>
      <c r="O278" s="45">
        <f t="shared" si="66"/>
        <v>10</v>
      </c>
      <c r="P278" s="46">
        <v>393.8</v>
      </c>
    </row>
    <row r="279" spans="1:12" ht="15">
      <c r="A279" s="1">
        <v>193</v>
      </c>
      <c r="B279" s="95" t="s">
        <v>196</v>
      </c>
      <c r="C279" s="101" t="s">
        <v>197</v>
      </c>
      <c r="D279" s="99">
        <v>10</v>
      </c>
      <c r="E279" s="24">
        <v>1.6</v>
      </c>
      <c r="F279" s="24">
        <v>1.68</v>
      </c>
      <c r="G279" s="24">
        <f t="shared" si="63"/>
        <v>0.1344</v>
      </c>
      <c r="H279" s="29">
        <v>8</v>
      </c>
      <c r="I279" s="22">
        <f t="shared" si="64"/>
        <v>1.5455999999999999</v>
      </c>
      <c r="J279" s="22"/>
      <c r="K279" s="1">
        <v>0</v>
      </c>
      <c r="L279" s="1">
        <v>0</v>
      </c>
    </row>
    <row r="280" spans="1:16" ht="15">
      <c r="A280" s="1">
        <v>194</v>
      </c>
      <c r="B280" s="115"/>
      <c r="C280" s="102"/>
      <c r="D280" s="100"/>
      <c r="E280" s="24">
        <v>1.6</v>
      </c>
      <c r="F280" s="24">
        <v>1.68</v>
      </c>
      <c r="G280" s="24">
        <f t="shared" si="63"/>
        <v>0.1344</v>
      </c>
      <c r="H280" s="29">
        <v>8</v>
      </c>
      <c r="I280" s="22">
        <f t="shared" si="64"/>
        <v>1.5455999999999999</v>
      </c>
      <c r="J280" s="22"/>
      <c r="K280" s="1">
        <v>0</v>
      </c>
      <c r="L280" s="1">
        <v>0</v>
      </c>
      <c r="N280" t="str">
        <f>IF(C295&lt;&gt;0,C295,N279)</f>
        <v>ТП-38</v>
      </c>
      <c r="O280">
        <f>D295</f>
        <v>10</v>
      </c>
      <c r="P280" s="42">
        <v>616.4000000000008</v>
      </c>
    </row>
    <row r="281" spans="1:16" ht="15">
      <c r="A281" s="1">
        <v>195</v>
      </c>
      <c r="B281" s="115"/>
      <c r="C281" s="101" t="s">
        <v>198</v>
      </c>
      <c r="D281" s="99">
        <v>10</v>
      </c>
      <c r="E281" s="24">
        <v>1.6</v>
      </c>
      <c r="F281" s="24">
        <v>1.68</v>
      </c>
      <c r="G281" s="24">
        <f t="shared" si="63"/>
        <v>0.084</v>
      </c>
      <c r="H281" s="29">
        <v>5</v>
      </c>
      <c r="I281" s="22">
        <f t="shared" si="64"/>
        <v>1.5959999999999999</v>
      </c>
      <c r="J281" s="22"/>
      <c r="K281" s="1">
        <v>0</v>
      </c>
      <c r="L281" s="1">
        <v>0</v>
      </c>
      <c r="N281" t="str">
        <f aca="true" t="shared" si="67" ref="N281:N290">IF(C297&lt;&gt;0,C297,N280)</f>
        <v>ТП-41</v>
      </c>
      <c r="O281">
        <f aca="true" t="shared" si="68" ref="O281:O290">D297</f>
        <v>10</v>
      </c>
      <c r="P281" s="42">
        <v>456.48999999999984</v>
      </c>
    </row>
    <row r="282" spans="1:16" ht="15">
      <c r="A282" s="1">
        <v>196</v>
      </c>
      <c r="B282" s="115"/>
      <c r="C282" s="102"/>
      <c r="D282" s="100"/>
      <c r="E282" s="24">
        <v>1.6</v>
      </c>
      <c r="F282" s="24">
        <v>1.68</v>
      </c>
      <c r="G282" s="24">
        <f t="shared" si="63"/>
        <v>0.168</v>
      </c>
      <c r="H282" s="29">
        <v>10</v>
      </c>
      <c r="I282" s="22">
        <f t="shared" si="64"/>
        <v>1.512</v>
      </c>
      <c r="J282" s="22"/>
      <c r="K282" s="1">
        <v>0</v>
      </c>
      <c r="L282" s="1">
        <v>0</v>
      </c>
      <c r="N282" t="str">
        <f t="shared" si="67"/>
        <v>ТП-41</v>
      </c>
      <c r="O282">
        <f t="shared" si="68"/>
        <v>0</v>
      </c>
      <c r="P282" s="42">
        <v>0</v>
      </c>
    </row>
    <row r="283" spans="1:16" ht="15">
      <c r="A283" s="1">
        <v>197</v>
      </c>
      <c r="B283" s="115"/>
      <c r="C283" s="101" t="s">
        <v>199</v>
      </c>
      <c r="D283" s="99">
        <v>10</v>
      </c>
      <c r="E283" s="24">
        <v>1.6</v>
      </c>
      <c r="F283" s="24">
        <v>1.68</v>
      </c>
      <c r="G283" s="24">
        <f t="shared" si="63"/>
        <v>0.1848</v>
      </c>
      <c r="H283" s="29">
        <v>11</v>
      </c>
      <c r="I283" s="22">
        <f t="shared" si="64"/>
        <v>1.4951999999999999</v>
      </c>
      <c r="J283" s="22"/>
      <c r="K283" s="1">
        <v>0</v>
      </c>
      <c r="L283" s="1">
        <v>0</v>
      </c>
      <c r="N283" t="str">
        <f t="shared" si="67"/>
        <v>ТП-40</v>
      </c>
      <c r="O283">
        <f t="shared" si="68"/>
        <v>10</v>
      </c>
      <c r="P283" s="42">
        <v>465.30000000000024</v>
      </c>
    </row>
    <row r="284" spans="1:16" ht="15">
      <c r="A284" s="1">
        <v>198</v>
      </c>
      <c r="B284" s="96"/>
      <c r="C284" s="102"/>
      <c r="D284" s="100"/>
      <c r="E284" s="24">
        <v>1.6</v>
      </c>
      <c r="F284" s="24">
        <v>10.68</v>
      </c>
      <c r="G284" s="24">
        <f t="shared" si="63"/>
        <v>0.42719999999999997</v>
      </c>
      <c r="H284" s="29">
        <v>4</v>
      </c>
      <c r="I284" s="22">
        <f t="shared" si="64"/>
        <v>10.2528</v>
      </c>
      <c r="J284" s="22"/>
      <c r="K284" s="1">
        <v>0</v>
      </c>
      <c r="L284" s="1"/>
      <c r="N284" t="str">
        <f t="shared" si="67"/>
        <v>ТП-19</v>
      </c>
      <c r="O284">
        <f t="shared" si="68"/>
        <v>10</v>
      </c>
      <c r="P284" s="42">
        <v>40</v>
      </c>
    </row>
    <row r="285" spans="1:16" ht="15">
      <c r="A285" s="1">
        <v>199</v>
      </c>
      <c r="B285" s="105"/>
      <c r="C285" s="95" t="s">
        <v>200</v>
      </c>
      <c r="D285" s="103">
        <v>10</v>
      </c>
      <c r="E285" s="24"/>
      <c r="F285" s="24"/>
      <c r="G285" s="24"/>
      <c r="H285" s="29"/>
      <c r="I285" s="22"/>
      <c r="J285" s="22"/>
      <c r="K285" s="1"/>
      <c r="L285" s="1"/>
      <c r="N285" t="str">
        <f t="shared" si="67"/>
        <v>ТП-9</v>
      </c>
      <c r="O285">
        <f t="shared" si="68"/>
        <v>10</v>
      </c>
      <c r="P285" s="42">
        <v>261.09999999999985</v>
      </c>
    </row>
    <row r="286" spans="1:16" ht="15">
      <c r="A286" s="1">
        <v>200</v>
      </c>
      <c r="B286" s="106"/>
      <c r="C286" s="96"/>
      <c r="D286" s="104"/>
      <c r="E286" s="24"/>
      <c r="F286" s="24"/>
      <c r="G286" s="24"/>
      <c r="H286" s="29"/>
      <c r="I286" s="22"/>
      <c r="J286" s="22"/>
      <c r="K286" s="1"/>
      <c r="L286" s="1">
        <v>0</v>
      </c>
      <c r="N286" t="str">
        <f t="shared" si="67"/>
        <v>ТП-4</v>
      </c>
      <c r="O286">
        <f t="shared" si="68"/>
        <v>10</v>
      </c>
      <c r="P286" s="42">
        <v>233.4999999999999</v>
      </c>
    </row>
    <row r="287" spans="1:16" ht="15">
      <c r="A287" s="1">
        <v>201</v>
      </c>
      <c r="B287" s="16" t="s">
        <v>265</v>
      </c>
      <c r="C287" s="16" t="s">
        <v>201</v>
      </c>
      <c r="D287" s="34">
        <v>10</v>
      </c>
      <c r="E287" s="22">
        <v>0.63</v>
      </c>
      <c r="F287" s="22">
        <v>0.662</v>
      </c>
      <c r="G287" s="22">
        <f t="shared" si="63"/>
        <v>0.27804</v>
      </c>
      <c r="H287" s="28">
        <v>42</v>
      </c>
      <c r="I287" s="22">
        <f t="shared" si="64"/>
        <v>0.38396</v>
      </c>
      <c r="J287" s="22">
        <f aca="true" t="shared" si="69" ref="J287:J294">IF(P271&gt;0,ROUND(P271/1000,3),"")</f>
        <v>0.553</v>
      </c>
      <c r="K287" s="1">
        <v>0</v>
      </c>
      <c r="L287" s="1">
        <v>0</v>
      </c>
      <c r="N287" t="str">
        <f t="shared" si="67"/>
        <v>ТП-31</v>
      </c>
      <c r="O287">
        <f t="shared" si="68"/>
        <v>10</v>
      </c>
      <c r="P287" s="42">
        <v>735.0999999999998</v>
      </c>
    </row>
    <row r="288" spans="1:16" ht="15">
      <c r="A288" s="1">
        <v>202</v>
      </c>
      <c r="B288" s="95"/>
      <c r="C288" s="95" t="s">
        <v>11</v>
      </c>
      <c r="D288" s="103">
        <v>10</v>
      </c>
      <c r="E288" s="22">
        <v>0.4</v>
      </c>
      <c r="F288" s="22">
        <v>0.42</v>
      </c>
      <c r="G288" s="22">
        <f t="shared" si="63"/>
        <v>0.0504</v>
      </c>
      <c r="H288" s="28">
        <v>12</v>
      </c>
      <c r="I288" s="24">
        <f t="shared" si="64"/>
        <v>0.3696</v>
      </c>
      <c r="J288" s="22">
        <f t="shared" si="69"/>
        <v>0.226</v>
      </c>
      <c r="K288" s="1">
        <v>0</v>
      </c>
      <c r="L288" s="1">
        <v>0</v>
      </c>
      <c r="N288" t="str">
        <f t="shared" si="67"/>
        <v>ТП-10</v>
      </c>
      <c r="O288">
        <f t="shared" si="68"/>
        <v>10</v>
      </c>
      <c r="P288" s="42">
        <v>65.40000000000003</v>
      </c>
    </row>
    <row r="289" spans="1:16" ht="15">
      <c r="A289" s="1">
        <v>203</v>
      </c>
      <c r="B289" s="96"/>
      <c r="C289" s="96"/>
      <c r="D289" s="104"/>
      <c r="E289" s="22">
        <v>0.4</v>
      </c>
      <c r="F289" s="22">
        <v>0.42</v>
      </c>
      <c r="G289" s="22">
        <f t="shared" si="63"/>
        <v>0.13019999999999998</v>
      </c>
      <c r="H289" s="28">
        <v>31</v>
      </c>
      <c r="I289" s="24">
        <f t="shared" si="64"/>
        <v>0.2898</v>
      </c>
      <c r="J289" s="22">
        <f t="shared" si="69"/>
      </c>
      <c r="K289" s="1">
        <v>0</v>
      </c>
      <c r="L289" s="1">
        <v>0</v>
      </c>
      <c r="N289" t="str">
        <f t="shared" si="67"/>
        <v>ТП-32</v>
      </c>
      <c r="O289">
        <f t="shared" si="68"/>
        <v>10</v>
      </c>
      <c r="P289" s="42">
        <v>200</v>
      </c>
    </row>
    <row r="290" spans="1:16" ht="15">
      <c r="A290" s="1">
        <v>204</v>
      </c>
      <c r="B290" s="16"/>
      <c r="C290" s="1" t="s">
        <v>31</v>
      </c>
      <c r="D290" s="34">
        <v>10</v>
      </c>
      <c r="E290" s="22">
        <v>0.1</v>
      </c>
      <c r="F290" s="22">
        <v>0.105</v>
      </c>
      <c r="G290" s="22">
        <f t="shared" si="63"/>
        <v>0.0399</v>
      </c>
      <c r="H290" s="28">
        <v>38</v>
      </c>
      <c r="I290" s="22">
        <f t="shared" si="64"/>
        <v>0.06509999999999999</v>
      </c>
      <c r="J290" s="22">
        <f t="shared" si="69"/>
        <v>0.149</v>
      </c>
      <c r="K290" s="1">
        <v>0</v>
      </c>
      <c r="L290" s="14">
        <v>0</v>
      </c>
      <c r="N290" t="str">
        <f t="shared" si="67"/>
        <v>ТП-44</v>
      </c>
      <c r="O290">
        <f t="shared" si="68"/>
        <v>10</v>
      </c>
      <c r="P290" s="42">
        <v>15</v>
      </c>
    </row>
    <row r="291" spans="1:16" ht="15">
      <c r="A291" s="1">
        <v>205</v>
      </c>
      <c r="B291" s="1"/>
      <c r="C291" s="1" t="s">
        <v>127</v>
      </c>
      <c r="D291" s="34">
        <v>10</v>
      </c>
      <c r="E291" s="22">
        <v>0.16</v>
      </c>
      <c r="F291" s="22">
        <v>0.168</v>
      </c>
      <c r="G291" s="22">
        <f t="shared" si="63"/>
        <v>0.03696</v>
      </c>
      <c r="H291" s="28">
        <v>22</v>
      </c>
      <c r="I291" s="22">
        <f t="shared" si="64"/>
        <v>0.13104000000000002</v>
      </c>
      <c r="J291" s="22">
        <f t="shared" si="69"/>
        <v>0.018</v>
      </c>
      <c r="K291" s="1">
        <v>0</v>
      </c>
      <c r="L291" s="1">
        <v>0</v>
      </c>
      <c r="N291" t="str">
        <f>IF(C309&lt;&gt;0,C309,N290)</f>
        <v>ТП-23</v>
      </c>
      <c r="O291">
        <f>D309</f>
        <v>10</v>
      </c>
      <c r="P291" s="42">
        <v>719.6000000000003</v>
      </c>
    </row>
    <row r="292" spans="1:16" ht="15">
      <c r="A292" s="1">
        <v>206</v>
      </c>
      <c r="B292" s="1"/>
      <c r="C292" s="1" t="s">
        <v>202</v>
      </c>
      <c r="D292" s="34">
        <v>10</v>
      </c>
      <c r="E292" s="22">
        <v>0.16</v>
      </c>
      <c r="F292" s="22">
        <v>0.168</v>
      </c>
      <c r="G292" s="22">
        <f t="shared" si="63"/>
        <v>0.10752</v>
      </c>
      <c r="H292" s="28">
        <v>64</v>
      </c>
      <c r="I292" s="22">
        <f t="shared" si="64"/>
        <v>0.060480000000000006</v>
      </c>
      <c r="J292" s="22">
        <f t="shared" si="69"/>
        <v>0.103</v>
      </c>
      <c r="K292" s="1">
        <v>0</v>
      </c>
      <c r="L292" s="1">
        <v>0</v>
      </c>
      <c r="N292" t="str">
        <f>IF(C310&lt;&gt;0,C310,N291)</f>
        <v>ТП-15</v>
      </c>
      <c r="O292">
        <f>D310</f>
        <v>10</v>
      </c>
      <c r="P292" s="42">
        <v>285.99999999999994</v>
      </c>
    </row>
    <row r="293" spans="1:16" ht="15">
      <c r="A293" s="1">
        <v>207</v>
      </c>
      <c r="B293" s="1"/>
      <c r="C293" s="1" t="s">
        <v>203</v>
      </c>
      <c r="D293" s="34">
        <v>10</v>
      </c>
      <c r="E293" s="22">
        <v>0.25</v>
      </c>
      <c r="F293" s="22">
        <v>0.263</v>
      </c>
      <c r="G293" s="22">
        <f t="shared" si="63"/>
        <v>0.00526</v>
      </c>
      <c r="H293" s="28">
        <v>2</v>
      </c>
      <c r="I293" s="22">
        <f t="shared" si="64"/>
        <v>0.25774</v>
      </c>
      <c r="J293" s="22">
        <f t="shared" si="69"/>
        <v>0.25</v>
      </c>
      <c r="K293" s="1">
        <v>0</v>
      </c>
      <c r="L293" s="1">
        <v>0</v>
      </c>
      <c r="N293" t="str">
        <f>IF(C311&lt;&gt;0,C311,N292)</f>
        <v>ТП-8</v>
      </c>
      <c r="O293">
        <f>D311</f>
        <v>10</v>
      </c>
      <c r="P293" s="42">
        <v>362.0500000000001</v>
      </c>
    </row>
    <row r="294" spans="1:16" ht="15">
      <c r="A294" s="1">
        <v>208</v>
      </c>
      <c r="B294" s="1"/>
      <c r="C294" s="1" t="s">
        <v>204</v>
      </c>
      <c r="D294" s="34">
        <v>10</v>
      </c>
      <c r="E294" s="22">
        <v>0.25</v>
      </c>
      <c r="F294" s="22">
        <v>0.263</v>
      </c>
      <c r="G294" s="22">
        <f t="shared" si="63"/>
        <v>0.02893</v>
      </c>
      <c r="H294" s="28">
        <v>11</v>
      </c>
      <c r="I294" s="22">
        <f t="shared" si="64"/>
        <v>0.23407</v>
      </c>
      <c r="J294" s="24">
        <f t="shared" si="69"/>
        <v>0.394</v>
      </c>
      <c r="K294" s="1">
        <v>0.015</v>
      </c>
      <c r="L294" s="1">
        <v>0.015</v>
      </c>
      <c r="N294" t="str">
        <f>IF(C312&lt;&gt;0,C312,N293)</f>
        <v>ТП-6</v>
      </c>
      <c r="O294">
        <f>D312</f>
        <v>10</v>
      </c>
      <c r="P294" s="42">
        <v>1033.0000000000075</v>
      </c>
    </row>
    <row r="295" spans="1:16" ht="15">
      <c r="A295" s="1">
        <v>209</v>
      </c>
      <c r="B295" s="1"/>
      <c r="C295" s="1" t="s">
        <v>205</v>
      </c>
      <c r="D295" s="34">
        <v>10</v>
      </c>
      <c r="E295" s="22">
        <v>0.25</v>
      </c>
      <c r="F295" s="22">
        <v>0.263</v>
      </c>
      <c r="G295" s="22">
        <f t="shared" si="63"/>
        <v>0.05786</v>
      </c>
      <c r="H295" s="28">
        <v>22</v>
      </c>
      <c r="I295" s="22">
        <f t="shared" si="64"/>
        <v>0.20514000000000002</v>
      </c>
      <c r="J295" s="22"/>
      <c r="K295" s="1">
        <v>0</v>
      </c>
      <c r="L295" s="1">
        <v>0</v>
      </c>
      <c r="N295" t="str">
        <f>IF(C313&lt;&gt;0,C313,N294)</f>
        <v>ТП-3</v>
      </c>
      <c r="O295">
        <f>D313</f>
        <v>10</v>
      </c>
      <c r="P295" s="42">
        <v>1492.700000000004</v>
      </c>
    </row>
    <row r="296" spans="1:16" ht="15">
      <c r="A296" s="1">
        <v>210</v>
      </c>
      <c r="B296" s="1"/>
      <c r="C296" s="1" t="s">
        <v>155</v>
      </c>
      <c r="D296" s="34">
        <v>10</v>
      </c>
      <c r="E296" s="22">
        <v>0.25</v>
      </c>
      <c r="F296" s="22">
        <v>0.263</v>
      </c>
      <c r="G296" s="22">
        <f t="shared" si="63"/>
        <v>0.031560000000000005</v>
      </c>
      <c r="H296" s="29">
        <v>12</v>
      </c>
      <c r="I296" s="22">
        <f t="shared" si="64"/>
        <v>0.23144</v>
      </c>
      <c r="J296" s="22">
        <f aca="true" t="shared" si="70" ref="J296:J306">IF(P280&gt;0,ROUND(P280/1000,3),"")</f>
        <v>0.616</v>
      </c>
      <c r="K296" s="1">
        <v>0</v>
      </c>
      <c r="L296" s="1">
        <v>0</v>
      </c>
      <c r="N296" t="e">
        <f>IF(#REF!&lt;&gt;0,#REF!,N295)</f>
        <v>#REF!</v>
      </c>
      <c r="O296" t="e">
        <f>#REF!</f>
        <v>#REF!</v>
      </c>
      <c r="P296" s="42">
        <v>54</v>
      </c>
    </row>
    <row r="297" spans="1:16" ht="15">
      <c r="A297" s="1">
        <v>211</v>
      </c>
      <c r="B297" s="97"/>
      <c r="C297" s="95" t="s">
        <v>41</v>
      </c>
      <c r="D297" s="103">
        <v>10</v>
      </c>
      <c r="E297" s="22">
        <v>0.4</v>
      </c>
      <c r="F297" s="22">
        <v>0.42</v>
      </c>
      <c r="G297" s="22">
        <f t="shared" si="63"/>
        <v>0.1176</v>
      </c>
      <c r="H297" s="28">
        <v>28</v>
      </c>
      <c r="I297" s="22">
        <f t="shared" si="64"/>
        <v>0.3024</v>
      </c>
      <c r="J297" s="22">
        <f t="shared" si="70"/>
        <v>0.456</v>
      </c>
      <c r="K297" s="1">
        <v>0.0229</v>
      </c>
      <c r="L297" s="1">
        <v>0.0229</v>
      </c>
      <c r="N297" t="str">
        <f aca="true" t="shared" si="71" ref="N297:N307">IF(C314&lt;&gt;0,C314,N296)</f>
        <v>ТП-2</v>
      </c>
      <c r="O297">
        <f aca="true" t="shared" si="72" ref="O297:O307">D314</f>
        <v>10</v>
      </c>
      <c r="P297" s="42">
        <v>54</v>
      </c>
    </row>
    <row r="298" spans="1:16" ht="15">
      <c r="A298" s="1">
        <v>212</v>
      </c>
      <c r="B298" s="98"/>
      <c r="C298" s="96"/>
      <c r="D298" s="104"/>
      <c r="E298" s="22">
        <v>0.4</v>
      </c>
      <c r="F298" s="22">
        <v>0.42</v>
      </c>
      <c r="G298" s="22">
        <f t="shared" si="63"/>
        <v>0.063</v>
      </c>
      <c r="H298" s="29">
        <v>15</v>
      </c>
      <c r="I298" s="22">
        <f t="shared" si="64"/>
        <v>0.357</v>
      </c>
      <c r="J298" s="22">
        <f t="shared" si="70"/>
      </c>
      <c r="K298" s="1">
        <v>0</v>
      </c>
      <c r="L298" s="1">
        <v>0</v>
      </c>
      <c r="N298" t="str">
        <f t="shared" si="71"/>
        <v>ТП-308</v>
      </c>
      <c r="O298">
        <f t="shared" si="72"/>
        <v>10</v>
      </c>
      <c r="P298" s="42">
        <v>564.4999999999999</v>
      </c>
    </row>
    <row r="299" spans="1:16" ht="15">
      <c r="A299" s="1">
        <v>213</v>
      </c>
      <c r="B299" s="9"/>
      <c r="C299" s="1" t="s">
        <v>126</v>
      </c>
      <c r="D299" s="28">
        <v>10</v>
      </c>
      <c r="E299" s="22">
        <v>0.25</v>
      </c>
      <c r="F299" s="22">
        <v>0.263</v>
      </c>
      <c r="G299" s="22">
        <f aca="true" t="shared" si="73" ref="G299:G331">F299*H299/100</f>
        <v>0.03419</v>
      </c>
      <c r="H299" s="28">
        <v>13</v>
      </c>
      <c r="I299" s="22">
        <f aca="true" t="shared" si="74" ref="I299:I331">F299-G299</f>
        <v>0.22881</v>
      </c>
      <c r="J299" s="22">
        <f t="shared" si="70"/>
        <v>0.465</v>
      </c>
      <c r="K299" s="1">
        <v>0</v>
      </c>
      <c r="L299" s="1">
        <v>0</v>
      </c>
      <c r="N299" t="str">
        <f t="shared" si="71"/>
        <v>ТП-210</v>
      </c>
      <c r="O299">
        <f t="shared" si="72"/>
        <v>10</v>
      </c>
      <c r="P299" s="42">
        <v>353.44999999999993</v>
      </c>
    </row>
    <row r="300" spans="1:16" ht="15">
      <c r="A300" s="1">
        <v>214</v>
      </c>
      <c r="B300" s="9"/>
      <c r="C300" s="1" t="s">
        <v>84</v>
      </c>
      <c r="D300" s="28">
        <v>10</v>
      </c>
      <c r="E300" s="22">
        <v>0.063</v>
      </c>
      <c r="F300" s="22">
        <v>0.066</v>
      </c>
      <c r="G300" s="22">
        <f t="shared" si="73"/>
        <v>0.028380000000000002</v>
      </c>
      <c r="H300" s="28">
        <v>43</v>
      </c>
      <c r="I300" s="22">
        <f t="shared" si="74"/>
        <v>0.03762</v>
      </c>
      <c r="J300" s="22">
        <f t="shared" si="70"/>
        <v>0.04</v>
      </c>
      <c r="K300" s="1">
        <v>0</v>
      </c>
      <c r="L300" s="1">
        <v>0</v>
      </c>
      <c r="N300" t="str">
        <f t="shared" si="71"/>
        <v>ТП-434</v>
      </c>
      <c r="O300">
        <f t="shared" si="72"/>
        <v>10</v>
      </c>
      <c r="P300" s="42">
        <v>228.33999999999986</v>
      </c>
    </row>
    <row r="301" spans="1:16" ht="15">
      <c r="A301" s="1">
        <v>215</v>
      </c>
      <c r="B301" s="9"/>
      <c r="C301" s="1" t="s">
        <v>206</v>
      </c>
      <c r="D301" s="28">
        <v>10</v>
      </c>
      <c r="E301" s="22">
        <v>0.25</v>
      </c>
      <c r="F301" s="22">
        <v>0.263</v>
      </c>
      <c r="G301" s="22">
        <f t="shared" si="73"/>
        <v>0.04997</v>
      </c>
      <c r="H301" s="28">
        <v>19</v>
      </c>
      <c r="I301" s="22">
        <f t="shared" si="74"/>
        <v>0.21303</v>
      </c>
      <c r="J301" s="22">
        <f t="shared" si="70"/>
        <v>0.261</v>
      </c>
      <c r="K301" s="1">
        <v>0</v>
      </c>
      <c r="L301" s="1">
        <v>0</v>
      </c>
      <c r="N301" t="str">
        <f t="shared" si="71"/>
        <v>ТП-38</v>
      </c>
      <c r="O301">
        <f t="shared" si="72"/>
        <v>10</v>
      </c>
      <c r="P301" s="42">
        <v>332.79999999999995</v>
      </c>
    </row>
    <row r="302" spans="1:16" ht="15">
      <c r="A302" s="1">
        <v>216</v>
      </c>
      <c r="B302" s="1" t="s">
        <v>264</v>
      </c>
      <c r="C302" s="1" t="s">
        <v>35</v>
      </c>
      <c r="D302" s="28">
        <v>10</v>
      </c>
      <c r="E302" s="22">
        <v>0.4</v>
      </c>
      <c r="F302" s="22">
        <v>0.42</v>
      </c>
      <c r="G302" s="22">
        <f t="shared" si="73"/>
        <v>0.0336</v>
      </c>
      <c r="H302" s="28">
        <v>8</v>
      </c>
      <c r="I302" s="22">
        <f t="shared" si="74"/>
        <v>0.38639999999999997</v>
      </c>
      <c r="J302" s="22">
        <f t="shared" si="70"/>
        <v>0.234</v>
      </c>
      <c r="K302" s="1">
        <v>0</v>
      </c>
      <c r="L302" s="1">
        <v>0</v>
      </c>
      <c r="N302" t="str">
        <f t="shared" si="71"/>
        <v>ПП-4</v>
      </c>
      <c r="O302">
        <f t="shared" si="72"/>
        <v>10</v>
      </c>
      <c r="P302" s="42">
        <v>820.3900000000012</v>
      </c>
    </row>
    <row r="303" spans="1:16" ht="15">
      <c r="A303" s="1">
        <v>217</v>
      </c>
      <c r="B303" s="1"/>
      <c r="C303" s="1" t="s">
        <v>28</v>
      </c>
      <c r="D303" s="28">
        <v>10</v>
      </c>
      <c r="E303" s="22">
        <v>0.63</v>
      </c>
      <c r="F303" s="22">
        <v>0.662</v>
      </c>
      <c r="G303" s="22">
        <f t="shared" si="73"/>
        <v>0.15226</v>
      </c>
      <c r="H303" s="28">
        <v>23</v>
      </c>
      <c r="I303" s="22">
        <f t="shared" si="74"/>
        <v>0.5097400000000001</v>
      </c>
      <c r="J303" s="22">
        <f t="shared" si="70"/>
        <v>0.735</v>
      </c>
      <c r="K303" s="1">
        <v>0</v>
      </c>
      <c r="L303" s="1">
        <v>0</v>
      </c>
      <c r="N303" t="str">
        <f t="shared" si="71"/>
        <v>ТП-307</v>
      </c>
      <c r="O303">
        <f t="shared" si="72"/>
        <v>10</v>
      </c>
      <c r="P303" s="42">
        <v>538.2000000000003</v>
      </c>
    </row>
    <row r="304" spans="1:16" ht="15">
      <c r="A304" s="1">
        <v>218</v>
      </c>
      <c r="B304" s="1"/>
      <c r="C304" s="1" t="s">
        <v>207</v>
      </c>
      <c r="D304" s="28">
        <v>10</v>
      </c>
      <c r="E304" s="22">
        <v>0.16</v>
      </c>
      <c r="F304" s="22">
        <v>0.168</v>
      </c>
      <c r="G304" s="22">
        <f t="shared" si="73"/>
        <v>0.03696</v>
      </c>
      <c r="H304" s="28">
        <v>22</v>
      </c>
      <c r="I304" s="22">
        <f t="shared" si="74"/>
        <v>0.13104000000000002</v>
      </c>
      <c r="J304" s="22">
        <f t="shared" si="70"/>
        <v>0.065</v>
      </c>
      <c r="K304" s="1">
        <v>0</v>
      </c>
      <c r="L304" s="1">
        <v>0</v>
      </c>
      <c r="N304" t="str">
        <f t="shared" si="71"/>
        <v>ТП-223</v>
      </c>
      <c r="O304">
        <f t="shared" si="72"/>
        <v>10</v>
      </c>
      <c r="P304" s="42">
        <v>0</v>
      </c>
    </row>
    <row r="305" spans="1:16" ht="15">
      <c r="A305" s="1">
        <v>219</v>
      </c>
      <c r="B305" s="1"/>
      <c r="C305" s="1" t="s">
        <v>120</v>
      </c>
      <c r="D305" s="28">
        <v>10</v>
      </c>
      <c r="E305" s="22">
        <v>0.25</v>
      </c>
      <c r="F305" s="22">
        <v>0.263</v>
      </c>
      <c r="G305" s="22">
        <f t="shared" si="73"/>
        <v>0.03419</v>
      </c>
      <c r="H305" s="28">
        <v>13</v>
      </c>
      <c r="I305" s="22">
        <f t="shared" si="74"/>
        <v>0.22881</v>
      </c>
      <c r="J305" s="22">
        <f t="shared" si="70"/>
        <v>0.2</v>
      </c>
      <c r="K305" s="1">
        <v>0</v>
      </c>
      <c r="L305" s="1">
        <v>0</v>
      </c>
      <c r="N305" t="str">
        <f t="shared" si="71"/>
        <v>ТП-231</v>
      </c>
      <c r="O305">
        <f t="shared" si="72"/>
        <v>10</v>
      </c>
      <c r="P305" s="42">
        <v>210.39999999999992</v>
      </c>
    </row>
    <row r="306" spans="1:16" ht="15">
      <c r="A306" s="1">
        <v>220</v>
      </c>
      <c r="B306" s="1"/>
      <c r="C306" s="1" t="s">
        <v>38</v>
      </c>
      <c r="D306" s="28">
        <v>10</v>
      </c>
      <c r="E306" s="22">
        <v>0.025</v>
      </c>
      <c r="F306" s="22">
        <v>0.0263</v>
      </c>
      <c r="G306" s="22">
        <f t="shared" si="73"/>
        <v>0.000526</v>
      </c>
      <c r="H306" s="29">
        <v>2</v>
      </c>
      <c r="I306" s="22">
        <f t="shared" si="74"/>
        <v>0.025774000000000002</v>
      </c>
      <c r="J306" s="22">
        <f t="shared" si="70"/>
        <v>0.015</v>
      </c>
      <c r="K306" s="1">
        <v>0</v>
      </c>
      <c r="L306" s="1">
        <v>0</v>
      </c>
      <c r="N306" t="str">
        <f t="shared" si="71"/>
        <v>ТП-309</v>
      </c>
      <c r="O306">
        <f t="shared" si="72"/>
        <v>10</v>
      </c>
      <c r="P306" s="42">
        <v>767.4000000000012</v>
      </c>
    </row>
    <row r="307" spans="1:16" ht="15">
      <c r="A307" s="1">
        <v>221</v>
      </c>
      <c r="B307" s="1"/>
      <c r="C307" s="1" t="s">
        <v>78</v>
      </c>
      <c r="D307" s="28">
        <v>10</v>
      </c>
      <c r="E307" s="22">
        <v>0.025</v>
      </c>
      <c r="F307" s="22">
        <v>0.0263</v>
      </c>
      <c r="G307" s="22">
        <f t="shared" si="73"/>
        <v>0.000263</v>
      </c>
      <c r="H307" s="29">
        <v>1</v>
      </c>
      <c r="I307" s="22">
        <f t="shared" si="74"/>
        <v>0.026037</v>
      </c>
      <c r="J307" s="22"/>
      <c r="K307" s="1">
        <v>0</v>
      </c>
      <c r="L307" s="1">
        <v>0</v>
      </c>
      <c r="N307" t="str">
        <f t="shared" si="71"/>
        <v>ТП-202</v>
      </c>
      <c r="O307">
        <f t="shared" si="72"/>
        <v>10</v>
      </c>
      <c r="P307" s="42">
        <v>564.3000000000002</v>
      </c>
    </row>
    <row r="308" spans="1:16" ht="15">
      <c r="A308" s="1"/>
      <c r="B308" s="1"/>
      <c r="C308" s="1" t="s">
        <v>151</v>
      </c>
      <c r="D308" s="28">
        <v>10</v>
      </c>
      <c r="E308" s="22">
        <v>0.25</v>
      </c>
      <c r="F308" s="22">
        <v>0.263</v>
      </c>
      <c r="G308" s="22">
        <v>0</v>
      </c>
      <c r="H308" s="29">
        <v>0</v>
      </c>
      <c r="I308" s="22">
        <v>0</v>
      </c>
      <c r="J308" s="22">
        <v>0</v>
      </c>
      <c r="K308" s="1">
        <v>0</v>
      </c>
      <c r="L308" s="1">
        <v>0</v>
      </c>
      <c r="P308" s="42"/>
    </row>
    <row r="309" spans="1:16" ht="15">
      <c r="A309" s="1">
        <v>222</v>
      </c>
      <c r="B309" s="1"/>
      <c r="C309" s="1" t="s">
        <v>24</v>
      </c>
      <c r="D309" s="28">
        <v>10</v>
      </c>
      <c r="E309" s="22">
        <v>0.25</v>
      </c>
      <c r="F309" s="22">
        <v>0.263</v>
      </c>
      <c r="G309" s="22">
        <f t="shared" si="73"/>
        <v>0.018410000000000003</v>
      </c>
      <c r="H309" s="28">
        <v>7</v>
      </c>
      <c r="I309" s="22">
        <f t="shared" si="74"/>
        <v>0.24459</v>
      </c>
      <c r="J309" s="22">
        <f>IF(P291&gt;0,ROUND(P291/1000,3),"")</f>
        <v>0.72</v>
      </c>
      <c r="K309" s="1">
        <v>0</v>
      </c>
      <c r="L309" s="1">
        <v>0</v>
      </c>
      <c r="N309" t="str">
        <f>IF(C325&lt;&gt;0,C325,N307)</f>
        <v>ТП-318</v>
      </c>
      <c r="O309">
        <f aca="true" t="shared" si="75" ref="O309:O338">D325</f>
        <v>10</v>
      </c>
      <c r="P309" s="42">
        <v>213.6999999999999</v>
      </c>
    </row>
    <row r="310" spans="1:16" ht="15">
      <c r="A310" s="7">
        <v>223</v>
      </c>
      <c r="B310" s="1"/>
      <c r="C310" s="1" t="s">
        <v>42</v>
      </c>
      <c r="D310" s="28">
        <v>10</v>
      </c>
      <c r="E310" s="22">
        <v>0.4</v>
      </c>
      <c r="F310" s="22">
        <v>0.42</v>
      </c>
      <c r="G310" s="22">
        <f t="shared" si="73"/>
        <v>0.084</v>
      </c>
      <c r="H310" s="28">
        <v>20</v>
      </c>
      <c r="I310" s="22">
        <f t="shared" si="74"/>
        <v>0.33599999999999997</v>
      </c>
      <c r="J310" s="22">
        <f>IF(P292&gt;0,ROUND(P292/1000,3),"")</f>
        <v>0.286</v>
      </c>
      <c r="K310" s="1">
        <v>0</v>
      </c>
      <c r="L310" s="1">
        <v>0</v>
      </c>
      <c r="N310" t="str">
        <f aca="true" t="shared" si="76" ref="N310:N320">IF(C326&lt;&gt;0,C326,N309)</f>
        <v>ТП-40</v>
      </c>
      <c r="O310">
        <f t="shared" si="75"/>
        <v>10</v>
      </c>
      <c r="P310" s="42">
        <v>263.2</v>
      </c>
    </row>
    <row r="311" spans="1:16" ht="15">
      <c r="A311" s="7">
        <v>224</v>
      </c>
      <c r="B311" s="1"/>
      <c r="C311" s="1" t="s">
        <v>208</v>
      </c>
      <c r="D311" s="28">
        <v>10</v>
      </c>
      <c r="E311" s="22">
        <v>0.25</v>
      </c>
      <c r="F311" s="22">
        <v>0.263</v>
      </c>
      <c r="G311" s="22">
        <f t="shared" si="73"/>
        <v>0.031560000000000005</v>
      </c>
      <c r="H311" s="28">
        <v>12</v>
      </c>
      <c r="I311" s="22">
        <f t="shared" si="74"/>
        <v>0.23144</v>
      </c>
      <c r="J311" s="22">
        <f>IF(P293&gt;0,ROUND(P293/1000,3),"")</f>
        <v>0.362</v>
      </c>
      <c r="K311" s="1">
        <v>0</v>
      </c>
      <c r="L311" s="1">
        <v>0</v>
      </c>
      <c r="N311" t="str">
        <f t="shared" si="76"/>
        <v>ТП-315</v>
      </c>
      <c r="O311">
        <f t="shared" si="75"/>
        <v>10</v>
      </c>
      <c r="P311" s="42">
        <v>499.80000000000075</v>
      </c>
    </row>
    <row r="312" spans="1:16" ht="15">
      <c r="A312" s="7">
        <v>225</v>
      </c>
      <c r="B312" s="1"/>
      <c r="C312" s="1" t="s">
        <v>209</v>
      </c>
      <c r="D312" s="28">
        <v>10</v>
      </c>
      <c r="E312" s="22">
        <v>0.4</v>
      </c>
      <c r="F312" s="22">
        <v>0.42</v>
      </c>
      <c r="G312" s="22">
        <f t="shared" si="73"/>
        <v>0.1134</v>
      </c>
      <c r="H312" s="28">
        <v>27</v>
      </c>
      <c r="I312" s="22">
        <f t="shared" si="74"/>
        <v>0.3066</v>
      </c>
      <c r="J312" s="22">
        <f>IF(P294&gt;0,ROUND(P294/1000,3),"")</f>
        <v>1.033</v>
      </c>
      <c r="K312" s="1">
        <v>0</v>
      </c>
      <c r="L312" s="1">
        <v>0</v>
      </c>
      <c r="N312" t="str">
        <f t="shared" si="76"/>
        <v>ТП-36</v>
      </c>
      <c r="O312">
        <f t="shared" si="75"/>
        <v>10</v>
      </c>
      <c r="P312" s="42">
        <v>378.4000000000003</v>
      </c>
    </row>
    <row r="313" spans="1:16" ht="15">
      <c r="A313" s="105">
        <v>226</v>
      </c>
      <c r="B313" s="1"/>
      <c r="C313" s="1" t="s">
        <v>122</v>
      </c>
      <c r="D313" s="28">
        <v>10</v>
      </c>
      <c r="E313" s="22">
        <v>0.4</v>
      </c>
      <c r="F313" s="22">
        <v>0.42</v>
      </c>
      <c r="G313" s="22">
        <f t="shared" si="73"/>
        <v>0.1596</v>
      </c>
      <c r="H313" s="28">
        <v>38</v>
      </c>
      <c r="I313" s="22">
        <f t="shared" si="74"/>
        <v>0.26039999999999996</v>
      </c>
      <c r="J313" s="22">
        <f>IF(P295&gt;0,ROUND(P295/1000,3),"")</f>
        <v>1.493</v>
      </c>
      <c r="K313" s="1">
        <v>0</v>
      </c>
      <c r="L313" s="1">
        <v>0</v>
      </c>
      <c r="N313" t="str">
        <f t="shared" si="76"/>
        <v>ТП-36</v>
      </c>
      <c r="O313">
        <f t="shared" si="75"/>
        <v>0</v>
      </c>
      <c r="P313" s="42">
        <v>0</v>
      </c>
    </row>
    <row r="314" spans="1:16" ht="15">
      <c r="A314" s="106"/>
      <c r="B314" s="1" t="s">
        <v>263</v>
      </c>
      <c r="C314" s="1" t="s">
        <v>123</v>
      </c>
      <c r="D314" s="28">
        <v>10</v>
      </c>
      <c r="E314" s="22">
        <v>0.4</v>
      </c>
      <c r="F314" s="22">
        <v>0.42</v>
      </c>
      <c r="G314" s="22">
        <f t="shared" si="73"/>
        <v>0.0588</v>
      </c>
      <c r="H314" s="28">
        <v>14</v>
      </c>
      <c r="I314" s="22">
        <f t="shared" si="74"/>
        <v>0.36119999999999997</v>
      </c>
      <c r="J314" s="22">
        <f aca="true" t="shared" si="77" ref="J314:J324">IF(P297&gt;0,ROUND(P297/1000,3),"")</f>
        <v>0.054</v>
      </c>
      <c r="K314" s="1">
        <v>0</v>
      </c>
      <c r="L314" s="1">
        <v>0</v>
      </c>
      <c r="N314" t="str">
        <f t="shared" si="76"/>
        <v>ТП-238</v>
      </c>
      <c r="O314">
        <f t="shared" si="75"/>
        <v>10</v>
      </c>
      <c r="P314" s="42">
        <v>57.2</v>
      </c>
    </row>
    <row r="315" spans="1:16" ht="15">
      <c r="A315" s="1">
        <v>227</v>
      </c>
      <c r="B315" s="1" t="s">
        <v>262</v>
      </c>
      <c r="C315" s="1" t="s">
        <v>210</v>
      </c>
      <c r="D315" s="28">
        <v>10</v>
      </c>
      <c r="E315" s="22">
        <v>0.4</v>
      </c>
      <c r="F315" s="22">
        <v>0.42</v>
      </c>
      <c r="G315" s="22">
        <f t="shared" si="73"/>
        <v>0.1638</v>
      </c>
      <c r="H315" s="28">
        <v>39</v>
      </c>
      <c r="I315" s="22">
        <f t="shared" si="74"/>
        <v>0.2562</v>
      </c>
      <c r="J315" s="22">
        <f t="shared" si="77"/>
        <v>0.565</v>
      </c>
      <c r="K315" s="1">
        <v>0.0129</v>
      </c>
      <c r="L315" s="1">
        <v>0.0129</v>
      </c>
      <c r="N315" t="str">
        <f t="shared" si="76"/>
        <v>ТП-301</v>
      </c>
      <c r="O315">
        <f t="shared" si="75"/>
        <v>10</v>
      </c>
      <c r="P315" s="42">
        <v>961.8000000000012</v>
      </c>
    </row>
    <row r="316" spans="1:16" ht="15">
      <c r="A316" s="1">
        <v>228</v>
      </c>
      <c r="B316" s="1"/>
      <c r="C316" s="1" t="s">
        <v>211</v>
      </c>
      <c r="D316" s="28">
        <v>10</v>
      </c>
      <c r="E316" s="22">
        <v>0.25</v>
      </c>
      <c r="F316" s="22">
        <v>0.263</v>
      </c>
      <c r="G316" s="22">
        <f t="shared" si="73"/>
        <v>0.13939000000000001</v>
      </c>
      <c r="H316" s="28">
        <v>53</v>
      </c>
      <c r="I316" s="22">
        <f t="shared" si="74"/>
        <v>0.12361</v>
      </c>
      <c r="J316" s="22">
        <f t="shared" si="77"/>
        <v>0.353</v>
      </c>
      <c r="K316" s="1">
        <v>0.0129</v>
      </c>
      <c r="L316" s="1">
        <v>0.0129</v>
      </c>
      <c r="N316" t="str">
        <f t="shared" si="76"/>
        <v>ТП-321</v>
      </c>
      <c r="O316">
        <f t="shared" si="75"/>
        <v>10</v>
      </c>
      <c r="P316" s="42">
        <v>564.1000000000001</v>
      </c>
    </row>
    <row r="317" spans="1:16" ht="15">
      <c r="A317" s="1">
        <v>229</v>
      </c>
      <c r="B317" s="1"/>
      <c r="C317" s="1" t="s">
        <v>212</v>
      </c>
      <c r="D317" s="28">
        <v>10</v>
      </c>
      <c r="E317" s="22">
        <v>0.25</v>
      </c>
      <c r="F317" s="22">
        <v>0.263</v>
      </c>
      <c r="G317" s="22">
        <f t="shared" si="73"/>
        <v>0.07101</v>
      </c>
      <c r="H317" s="28">
        <v>27</v>
      </c>
      <c r="I317" s="22">
        <f t="shared" si="74"/>
        <v>0.19199</v>
      </c>
      <c r="J317" s="22">
        <f t="shared" si="77"/>
        <v>0.228</v>
      </c>
      <c r="K317" s="1">
        <v>0.0115</v>
      </c>
      <c r="L317" s="1">
        <v>0.0115</v>
      </c>
      <c r="N317" t="str">
        <f t="shared" si="76"/>
        <v>ТП-45</v>
      </c>
      <c r="O317">
        <f t="shared" si="75"/>
        <v>10</v>
      </c>
      <c r="P317" s="42">
        <v>132.1</v>
      </c>
    </row>
    <row r="318" spans="1:16" ht="15">
      <c r="A318" s="1">
        <v>230</v>
      </c>
      <c r="B318" s="1"/>
      <c r="C318" s="1" t="s">
        <v>205</v>
      </c>
      <c r="D318" s="28">
        <v>10</v>
      </c>
      <c r="E318" s="22">
        <v>0.25</v>
      </c>
      <c r="F318" s="22">
        <v>0.263</v>
      </c>
      <c r="G318" s="22">
        <f t="shared" si="73"/>
        <v>0.0263</v>
      </c>
      <c r="H318" s="28">
        <v>10</v>
      </c>
      <c r="I318" s="22">
        <f t="shared" si="74"/>
        <v>0.23670000000000002</v>
      </c>
      <c r="J318" s="22">
        <f t="shared" si="77"/>
        <v>0.333</v>
      </c>
      <c r="K318" s="1">
        <v>0</v>
      </c>
      <c r="L318" s="1">
        <v>0</v>
      </c>
      <c r="N318" t="str">
        <f t="shared" si="76"/>
        <v>ТП-323</v>
      </c>
      <c r="O318">
        <f t="shared" si="75"/>
        <v>10</v>
      </c>
      <c r="P318" s="42">
        <v>0</v>
      </c>
    </row>
    <row r="319" spans="1:16" ht="15">
      <c r="A319" s="1">
        <v>231</v>
      </c>
      <c r="B319" s="1"/>
      <c r="C319" s="1" t="s">
        <v>213</v>
      </c>
      <c r="D319" s="28">
        <v>10</v>
      </c>
      <c r="E319" s="22">
        <v>0.4</v>
      </c>
      <c r="F319" s="22">
        <v>0.42</v>
      </c>
      <c r="G319" s="22">
        <f t="shared" si="73"/>
        <v>0.0546</v>
      </c>
      <c r="H319" s="28">
        <v>13</v>
      </c>
      <c r="I319" s="22">
        <f t="shared" si="74"/>
        <v>0.3654</v>
      </c>
      <c r="J319" s="22">
        <f t="shared" si="77"/>
        <v>0.82</v>
      </c>
      <c r="K319" s="1">
        <v>0</v>
      </c>
      <c r="L319" s="1">
        <v>0</v>
      </c>
      <c r="N319" t="str">
        <f t="shared" si="76"/>
        <v>ТП-220</v>
      </c>
      <c r="O319">
        <f t="shared" si="75"/>
        <v>10</v>
      </c>
      <c r="P319" s="42">
        <v>422.20000000000016</v>
      </c>
    </row>
    <row r="320" spans="1:16" ht="15">
      <c r="A320" s="1">
        <v>232</v>
      </c>
      <c r="B320" s="1"/>
      <c r="C320" s="1" t="s">
        <v>214</v>
      </c>
      <c r="D320" s="28">
        <v>10</v>
      </c>
      <c r="E320" s="22">
        <v>0.16</v>
      </c>
      <c r="F320" s="22">
        <v>0.168</v>
      </c>
      <c r="G320" s="22">
        <f t="shared" si="73"/>
        <v>0.06720000000000001</v>
      </c>
      <c r="H320" s="28">
        <v>40</v>
      </c>
      <c r="I320" s="22">
        <f t="shared" si="74"/>
        <v>0.1008</v>
      </c>
      <c r="J320" s="22">
        <f t="shared" si="77"/>
        <v>0.538</v>
      </c>
      <c r="K320" s="1">
        <v>0.0029</v>
      </c>
      <c r="L320" s="1">
        <v>0.0029</v>
      </c>
      <c r="N320" t="str">
        <f t="shared" si="76"/>
        <v>ТП-48</v>
      </c>
      <c r="O320">
        <f t="shared" si="75"/>
        <v>10</v>
      </c>
      <c r="P320" s="42">
        <v>354.3000000000001</v>
      </c>
    </row>
    <row r="321" spans="1:16" ht="15">
      <c r="A321" s="1">
        <v>233</v>
      </c>
      <c r="B321" s="1"/>
      <c r="C321" s="1" t="s">
        <v>215</v>
      </c>
      <c r="D321" s="28">
        <v>10</v>
      </c>
      <c r="E321" s="22">
        <v>0.25</v>
      </c>
      <c r="F321" s="22">
        <v>0.263</v>
      </c>
      <c r="G321" s="22">
        <f t="shared" si="73"/>
        <v>0.031560000000000005</v>
      </c>
      <c r="H321" s="28">
        <v>12</v>
      </c>
      <c r="I321" s="22">
        <f t="shared" si="74"/>
        <v>0.23144</v>
      </c>
      <c r="J321" s="22">
        <f t="shared" si="77"/>
      </c>
      <c r="K321" s="1">
        <v>0</v>
      </c>
      <c r="L321" s="1">
        <v>0</v>
      </c>
      <c r="O321">
        <f t="shared" si="75"/>
        <v>10</v>
      </c>
      <c r="P321" s="42"/>
    </row>
    <row r="322" spans="1:16" ht="15">
      <c r="A322" s="1">
        <v>234</v>
      </c>
      <c r="B322" s="1"/>
      <c r="C322" s="1" t="s">
        <v>216</v>
      </c>
      <c r="D322" s="28">
        <v>10</v>
      </c>
      <c r="E322" s="22">
        <v>0.25</v>
      </c>
      <c r="F322" s="22">
        <v>0.263</v>
      </c>
      <c r="G322" s="22">
        <f t="shared" si="73"/>
        <v>0.1052</v>
      </c>
      <c r="H322" s="28">
        <v>40</v>
      </c>
      <c r="I322" s="22">
        <f t="shared" si="74"/>
        <v>0.1578</v>
      </c>
      <c r="J322" s="22">
        <f t="shared" si="77"/>
        <v>0.21</v>
      </c>
      <c r="K322" s="1">
        <v>0.0029</v>
      </c>
      <c r="L322" s="1">
        <v>0.0029</v>
      </c>
      <c r="O322">
        <f t="shared" si="75"/>
        <v>10</v>
      </c>
      <c r="P322" s="42"/>
    </row>
    <row r="323" spans="1:16" ht="15">
      <c r="A323" s="1">
        <v>235</v>
      </c>
      <c r="B323" s="1"/>
      <c r="C323" s="1" t="s">
        <v>217</v>
      </c>
      <c r="D323" s="28">
        <v>10</v>
      </c>
      <c r="E323" s="22">
        <v>0.4</v>
      </c>
      <c r="F323" s="22">
        <v>0.42</v>
      </c>
      <c r="G323" s="22">
        <f t="shared" si="73"/>
        <v>0.252</v>
      </c>
      <c r="H323" s="28">
        <v>60</v>
      </c>
      <c r="I323" s="22">
        <f t="shared" si="74"/>
        <v>0.16799999999999998</v>
      </c>
      <c r="J323" s="22">
        <f t="shared" si="77"/>
        <v>0.767</v>
      </c>
      <c r="K323" s="1">
        <v>0</v>
      </c>
      <c r="L323" s="1">
        <v>0</v>
      </c>
      <c r="N323" t="str">
        <f>IF(C339&lt;&gt;0,C339,N320)</f>
        <v>ТП-428</v>
      </c>
      <c r="O323">
        <f t="shared" si="75"/>
        <v>10</v>
      </c>
      <c r="P323" s="42">
        <v>474.1000000000005</v>
      </c>
    </row>
    <row r="324" spans="1:16" ht="15">
      <c r="A324" s="1">
        <v>236</v>
      </c>
      <c r="B324" s="1"/>
      <c r="C324" s="1" t="s">
        <v>218</v>
      </c>
      <c r="D324" s="28">
        <v>10</v>
      </c>
      <c r="E324" s="22">
        <v>0.25</v>
      </c>
      <c r="F324" s="22">
        <v>0.263</v>
      </c>
      <c r="G324" s="22">
        <f t="shared" si="73"/>
        <v>0.11835000000000001</v>
      </c>
      <c r="H324" s="28">
        <v>45</v>
      </c>
      <c r="I324" s="22">
        <f t="shared" si="74"/>
        <v>0.14465</v>
      </c>
      <c r="J324" s="22">
        <f t="shared" si="77"/>
        <v>0.564</v>
      </c>
      <c r="K324" s="1">
        <v>0.0329</v>
      </c>
      <c r="L324" s="1">
        <v>0.0329</v>
      </c>
      <c r="N324" t="str">
        <f aca="true" t="shared" si="78" ref="N324:N338">IF(C340&lt;&gt;0,C340,N323)</f>
        <v>ТП-35</v>
      </c>
      <c r="O324">
        <f t="shared" si="75"/>
        <v>10</v>
      </c>
      <c r="P324" s="42">
        <v>360.09999999999997</v>
      </c>
    </row>
    <row r="325" spans="1:16" ht="15">
      <c r="A325" s="1">
        <v>237</v>
      </c>
      <c r="B325" s="1"/>
      <c r="C325" s="1" t="s">
        <v>219</v>
      </c>
      <c r="D325" s="28">
        <v>10</v>
      </c>
      <c r="E325" s="22">
        <v>0.25</v>
      </c>
      <c r="F325" s="22">
        <v>0.263</v>
      </c>
      <c r="G325" s="22">
        <f t="shared" si="73"/>
        <v>0.02367</v>
      </c>
      <c r="H325" s="28">
        <v>9</v>
      </c>
      <c r="I325" s="22">
        <f t="shared" si="74"/>
        <v>0.23933000000000001</v>
      </c>
      <c r="J325" s="22">
        <f aca="true" t="shared" si="79" ref="J325:J336">IF(P309&gt;0,ROUND(P309/1000,3),"")</f>
        <v>0.214</v>
      </c>
      <c r="K325" s="1">
        <v>0</v>
      </c>
      <c r="L325" s="1">
        <v>0</v>
      </c>
      <c r="N325" t="str">
        <f t="shared" si="78"/>
        <v>ТП-433</v>
      </c>
      <c r="O325">
        <f t="shared" si="75"/>
        <v>10</v>
      </c>
      <c r="P325" s="42">
        <v>568.8000000000004</v>
      </c>
    </row>
    <row r="326" spans="1:16" ht="15">
      <c r="A326" s="1">
        <v>238</v>
      </c>
      <c r="B326" s="1"/>
      <c r="C326" s="1" t="s">
        <v>126</v>
      </c>
      <c r="D326" s="28">
        <v>10</v>
      </c>
      <c r="E326" s="22">
        <v>0.25</v>
      </c>
      <c r="F326" s="22">
        <v>0.263</v>
      </c>
      <c r="G326" s="22">
        <f t="shared" si="73"/>
        <v>0.036820000000000006</v>
      </c>
      <c r="H326" s="28">
        <v>14</v>
      </c>
      <c r="I326" s="22">
        <f t="shared" si="74"/>
        <v>0.22618</v>
      </c>
      <c r="J326" s="22">
        <f t="shared" si="79"/>
        <v>0.263</v>
      </c>
      <c r="K326" s="1">
        <v>0</v>
      </c>
      <c r="L326" s="1">
        <v>0</v>
      </c>
      <c r="N326" t="str">
        <f t="shared" si="78"/>
        <v>ТП-225</v>
      </c>
      <c r="O326">
        <f t="shared" si="75"/>
        <v>10</v>
      </c>
      <c r="P326" s="42">
        <v>131.09999999999994</v>
      </c>
    </row>
    <row r="327" spans="1:16" ht="15">
      <c r="A327" s="1">
        <v>239</v>
      </c>
      <c r="B327" s="1"/>
      <c r="C327" s="1" t="s">
        <v>220</v>
      </c>
      <c r="D327" s="28">
        <v>10</v>
      </c>
      <c r="E327" s="22">
        <v>0.25</v>
      </c>
      <c r="F327" s="22">
        <v>0.263</v>
      </c>
      <c r="G327" s="22">
        <f t="shared" si="73"/>
        <v>0.12098</v>
      </c>
      <c r="H327" s="28">
        <v>46</v>
      </c>
      <c r="I327" s="22">
        <f t="shared" si="74"/>
        <v>0.14202</v>
      </c>
      <c r="J327" s="22">
        <f t="shared" si="79"/>
        <v>0.5</v>
      </c>
      <c r="K327" s="1">
        <v>0.0129</v>
      </c>
      <c r="L327" s="1">
        <v>0.0129</v>
      </c>
      <c r="N327" t="str">
        <f t="shared" si="78"/>
        <v>ТП-322</v>
      </c>
      <c r="O327">
        <f t="shared" si="75"/>
        <v>10</v>
      </c>
      <c r="P327" s="42">
        <v>518.0000000000002</v>
      </c>
    </row>
    <row r="328" spans="1:16" ht="15">
      <c r="A328" s="1">
        <v>241</v>
      </c>
      <c r="B328" s="97"/>
      <c r="C328" s="95" t="s">
        <v>152</v>
      </c>
      <c r="D328" s="103">
        <v>10</v>
      </c>
      <c r="E328" s="22">
        <v>0.16</v>
      </c>
      <c r="F328" s="22">
        <v>0.168</v>
      </c>
      <c r="G328" s="22">
        <f t="shared" si="73"/>
        <v>0.12936</v>
      </c>
      <c r="H328" s="28">
        <v>77</v>
      </c>
      <c r="I328" s="22">
        <f t="shared" si="74"/>
        <v>0.03864000000000001</v>
      </c>
      <c r="J328" s="22">
        <f t="shared" si="79"/>
        <v>0.378</v>
      </c>
      <c r="K328" s="1">
        <v>0.015</v>
      </c>
      <c r="L328" s="1">
        <v>0.015</v>
      </c>
      <c r="N328" t="str">
        <f t="shared" si="78"/>
        <v>ТП-236</v>
      </c>
      <c r="O328">
        <f t="shared" si="75"/>
        <v>10</v>
      </c>
      <c r="P328" s="42">
        <v>282.49999999999994</v>
      </c>
    </row>
    <row r="329" spans="1:16" ht="15">
      <c r="A329" s="1">
        <v>242</v>
      </c>
      <c r="B329" s="98"/>
      <c r="C329" s="96"/>
      <c r="D329" s="104"/>
      <c r="E329" s="22">
        <v>0.063</v>
      </c>
      <c r="F329" s="22">
        <v>0.066</v>
      </c>
      <c r="G329" s="22">
        <f t="shared" si="73"/>
        <v>0.0231</v>
      </c>
      <c r="H329" s="29">
        <v>35</v>
      </c>
      <c r="I329" s="22">
        <f t="shared" si="74"/>
        <v>0.04290000000000001</v>
      </c>
      <c r="J329" s="22">
        <f t="shared" si="79"/>
      </c>
      <c r="K329" s="1">
        <v>0</v>
      </c>
      <c r="L329" s="1">
        <v>0</v>
      </c>
      <c r="N329" t="str">
        <f t="shared" si="78"/>
        <v>ТП-219</v>
      </c>
      <c r="O329">
        <f t="shared" si="75"/>
        <v>10</v>
      </c>
      <c r="P329" s="42">
        <v>64.70000000000002</v>
      </c>
    </row>
    <row r="330" spans="1:16" ht="15">
      <c r="A330" s="1">
        <v>243</v>
      </c>
      <c r="B330" s="1"/>
      <c r="C330" s="1" t="s">
        <v>221</v>
      </c>
      <c r="D330" s="28">
        <v>10</v>
      </c>
      <c r="E330" s="22">
        <v>0.4</v>
      </c>
      <c r="F330" s="22">
        <v>0.42</v>
      </c>
      <c r="G330" s="22">
        <f t="shared" si="73"/>
        <v>0.07139999999999999</v>
      </c>
      <c r="H330" s="28">
        <v>17</v>
      </c>
      <c r="I330" s="22">
        <f t="shared" si="74"/>
        <v>0.3486</v>
      </c>
      <c r="J330" s="22">
        <f t="shared" si="79"/>
        <v>0.057</v>
      </c>
      <c r="K330" s="1">
        <v>0</v>
      </c>
      <c r="L330" s="1">
        <v>0</v>
      </c>
      <c r="N330" t="str">
        <f t="shared" si="78"/>
        <v>ТП-207</v>
      </c>
      <c r="O330">
        <f t="shared" si="75"/>
        <v>10</v>
      </c>
      <c r="P330" s="42">
        <v>20</v>
      </c>
    </row>
    <row r="331" spans="1:16" ht="15">
      <c r="A331" s="1">
        <v>244</v>
      </c>
      <c r="B331" s="1" t="s">
        <v>261</v>
      </c>
      <c r="C331" s="1" t="s">
        <v>222</v>
      </c>
      <c r="D331" s="28">
        <v>10</v>
      </c>
      <c r="E331" s="22">
        <v>0.4</v>
      </c>
      <c r="F331" s="22">
        <v>0.42</v>
      </c>
      <c r="G331" s="22">
        <f t="shared" si="73"/>
        <v>0.32339999999999997</v>
      </c>
      <c r="H331" s="28">
        <v>77</v>
      </c>
      <c r="I331" s="22">
        <f t="shared" si="74"/>
        <v>0.09660000000000002</v>
      </c>
      <c r="J331" s="22">
        <f t="shared" si="79"/>
        <v>0.962</v>
      </c>
      <c r="K331" s="1">
        <v>0.0115</v>
      </c>
      <c r="L331" s="1">
        <v>0.0115</v>
      </c>
      <c r="N331" t="str">
        <f t="shared" si="78"/>
        <v>ТП-227</v>
      </c>
      <c r="O331">
        <f t="shared" si="75"/>
        <v>10</v>
      </c>
      <c r="P331" s="42">
        <v>780.0000000000014</v>
      </c>
    </row>
    <row r="332" spans="1:16" ht="15">
      <c r="A332" s="11">
        <v>245</v>
      </c>
      <c r="C332" s="1" t="s">
        <v>223</v>
      </c>
      <c r="D332" s="28">
        <v>10</v>
      </c>
      <c r="E332" s="22">
        <v>0.63</v>
      </c>
      <c r="F332" s="22">
        <v>0.662</v>
      </c>
      <c r="G332" s="22">
        <f aca="true" t="shared" si="80" ref="G332:G354">F332*H332/100</f>
        <v>0.23170000000000002</v>
      </c>
      <c r="H332" s="28">
        <v>35</v>
      </c>
      <c r="I332" s="22">
        <f aca="true" t="shared" si="81" ref="I332:I354">F332-G332</f>
        <v>0.4303</v>
      </c>
      <c r="J332" s="22">
        <f t="shared" si="79"/>
        <v>0.564</v>
      </c>
      <c r="K332" s="1">
        <v>0.015</v>
      </c>
      <c r="L332" s="1">
        <v>0.015</v>
      </c>
      <c r="N332" t="str">
        <f t="shared" si="78"/>
        <v>ТП-439</v>
      </c>
      <c r="O332">
        <f t="shared" si="75"/>
        <v>10</v>
      </c>
      <c r="P332" s="42">
        <v>212.69999999999987</v>
      </c>
    </row>
    <row r="333" spans="1:16" ht="15">
      <c r="A333" s="11">
        <v>246</v>
      </c>
      <c r="B333" s="1"/>
      <c r="C333" s="1" t="s">
        <v>78</v>
      </c>
      <c r="D333" s="28">
        <v>10</v>
      </c>
      <c r="E333" s="22">
        <v>0.16</v>
      </c>
      <c r="F333" s="22">
        <v>0.168</v>
      </c>
      <c r="G333" s="22">
        <f t="shared" si="80"/>
        <v>0.01848</v>
      </c>
      <c r="H333" s="28">
        <v>11</v>
      </c>
      <c r="I333" s="22">
        <f t="shared" si="81"/>
        <v>0.14952000000000001</v>
      </c>
      <c r="J333" s="22">
        <f t="shared" si="79"/>
        <v>0.132</v>
      </c>
      <c r="K333" s="1">
        <v>0</v>
      </c>
      <c r="L333" s="1">
        <v>0</v>
      </c>
      <c r="N333" t="str">
        <f t="shared" si="78"/>
        <v>ТП-215</v>
      </c>
      <c r="O333">
        <f t="shared" si="75"/>
        <v>10</v>
      </c>
      <c r="P333" s="42">
        <v>292.96</v>
      </c>
    </row>
    <row r="334" spans="1:16" ht="15">
      <c r="A334" s="11">
        <v>247</v>
      </c>
      <c r="B334" s="1"/>
      <c r="C334" s="1" t="s">
        <v>277</v>
      </c>
      <c r="D334" s="28">
        <v>10</v>
      </c>
      <c r="E334" s="22">
        <v>0.16</v>
      </c>
      <c r="F334" s="22">
        <v>0.168</v>
      </c>
      <c r="G334" s="22">
        <f t="shared" si="80"/>
        <v>0.016800000000000002</v>
      </c>
      <c r="H334" s="28">
        <v>10</v>
      </c>
      <c r="I334" s="22">
        <f t="shared" si="81"/>
        <v>0.1512</v>
      </c>
      <c r="J334" s="22">
        <f t="shared" si="79"/>
      </c>
      <c r="K334" s="1">
        <v>0</v>
      </c>
      <c r="L334" s="1">
        <v>0</v>
      </c>
      <c r="N334" t="str">
        <f t="shared" si="78"/>
        <v>ТП-41</v>
      </c>
      <c r="O334">
        <f t="shared" si="75"/>
        <v>10</v>
      </c>
      <c r="P334" s="42">
        <v>760</v>
      </c>
    </row>
    <row r="335" spans="1:16" ht="15">
      <c r="A335" s="11">
        <v>248</v>
      </c>
      <c r="B335" s="1"/>
      <c r="C335" s="1" t="s">
        <v>17</v>
      </c>
      <c r="D335" s="28">
        <v>10</v>
      </c>
      <c r="E335" s="22">
        <v>0.25</v>
      </c>
      <c r="F335" s="22">
        <v>0.263</v>
      </c>
      <c r="G335" s="22">
        <f t="shared" si="80"/>
        <v>0.12624000000000002</v>
      </c>
      <c r="H335" s="28">
        <v>48</v>
      </c>
      <c r="I335" s="22">
        <f t="shared" si="81"/>
        <v>0.13676</v>
      </c>
      <c r="J335" s="22">
        <f t="shared" si="79"/>
        <v>0.422</v>
      </c>
      <c r="K335" s="1">
        <v>0</v>
      </c>
      <c r="L335" s="1">
        <v>0</v>
      </c>
      <c r="N335" t="str">
        <f t="shared" si="78"/>
        <v>ТП-224</v>
      </c>
      <c r="O335">
        <f t="shared" si="75"/>
        <v>10</v>
      </c>
      <c r="P335" s="42">
        <v>161.29999999999995</v>
      </c>
    </row>
    <row r="336" spans="1:16" ht="15">
      <c r="A336" s="11">
        <v>249</v>
      </c>
      <c r="B336" s="1"/>
      <c r="C336" s="1" t="s">
        <v>151</v>
      </c>
      <c r="D336" s="28">
        <v>10</v>
      </c>
      <c r="E336" s="22">
        <v>0.16</v>
      </c>
      <c r="F336" s="22">
        <v>0.168</v>
      </c>
      <c r="G336" s="22">
        <f t="shared" si="80"/>
        <v>0.10416</v>
      </c>
      <c r="H336" s="28">
        <v>62</v>
      </c>
      <c r="I336" s="22">
        <f t="shared" si="81"/>
        <v>0.06384000000000001</v>
      </c>
      <c r="J336" s="22">
        <f t="shared" si="79"/>
        <v>0.354</v>
      </c>
      <c r="K336" s="1">
        <v>0.0129</v>
      </c>
      <c r="L336" s="1">
        <v>0.0129</v>
      </c>
      <c r="N336" t="str">
        <f t="shared" si="78"/>
        <v>ТП-39</v>
      </c>
      <c r="O336">
        <f t="shared" si="75"/>
        <v>10</v>
      </c>
      <c r="P336" s="42">
        <v>83</v>
      </c>
    </row>
    <row r="337" spans="1:16" ht="15">
      <c r="A337" s="11">
        <v>250</v>
      </c>
      <c r="B337" s="1"/>
      <c r="C337" s="1" t="s">
        <v>288</v>
      </c>
      <c r="D337" s="28">
        <v>10</v>
      </c>
      <c r="E337" s="22">
        <v>0.25</v>
      </c>
      <c r="F337" s="22">
        <v>0.263</v>
      </c>
      <c r="G337" s="22">
        <f t="shared" si="80"/>
        <v>0.02893</v>
      </c>
      <c r="H337" s="28">
        <v>11</v>
      </c>
      <c r="I337" s="22">
        <f t="shared" si="81"/>
        <v>0.23407</v>
      </c>
      <c r="J337" s="22"/>
      <c r="K337" s="1">
        <v>0</v>
      </c>
      <c r="L337" s="1">
        <v>0</v>
      </c>
      <c r="N337" t="str">
        <f t="shared" si="78"/>
        <v>ТП-23</v>
      </c>
      <c r="O337">
        <f t="shared" si="75"/>
        <v>10</v>
      </c>
      <c r="P337" s="42">
        <v>250</v>
      </c>
    </row>
    <row r="338" spans="1:16" ht="15">
      <c r="A338" s="11">
        <v>245</v>
      </c>
      <c r="B338" s="1"/>
      <c r="C338" s="1" t="s">
        <v>287</v>
      </c>
      <c r="D338" s="28">
        <v>10</v>
      </c>
      <c r="E338" s="22">
        <v>0.1</v>
      </c>
      <c r="F338" s="22">
        <v>0.105</v>
      </c>
      <c r="G338" s="22">
        <f t="shared" si="80"/>
        <v>0.060899999999999996</v>
      </c>
      <c r="H338" s="28">
        <v>58</v>
      </c>
      <c r="I338" s="22">
        <f t="shared" si="81"/>
        <v>0.0441</v>
      </c>
      <c r="J338" s="22"/>
      <c r="K338" s="1">
        <v>0</v>
      </c>
      <c r="L338" s="1">
        <v>0</v>
      </c>
      <c r="N338" t="str">
        <f t="shared" si="78"/>
        <v>ТП-438</v>
      </c>
      <c r="O338">
        <f t="shared" si="75"/>
        <v>10</v>
      </c>
      <c r="P338" s="42">
        <v>414.5</v>
      </c>
    </row>
    <row r="339" spans="1:16" ht="15">
      <c r="A339" s="11">
        <v>251</v>
      </c>
      <c r="B339" s="1"/>
      <c r="C339" s="1" t="s">
        <v>224</v>
      </c>
      <c r="D339" s="28">
        <v>10</v>
      </c>
      <c r="E339" s="22">
        <v>0.25</v>
      </c>
      <c r="F339" s="22">
        <v>0.263</v>
      </c>
      <c r="G339" s="22">
        <f t="shared" si="80"/>
        <v>0.08416</v>
      </c>
      <c r="H339" s="28">
        <v>32</v>
      </c>
      <c r="I339" s="22">
        <f t="shared" si="81"/>
        <v>0.17884</v>
      </c>
      <c r="J339" s="22">
        <f aca="true" t="shared" si="82" ref="J339:J354">IF(P323&gt;0,ROUND(P323/1000,3),"")</f>
        <v>0.474</v>
      </c>
      <c r="K339" s="1">
        <v>0.0115</v>
      </c>
      <c r="L339" s="1">
        <v>0.0115</v>
      </c>
      <c r="P339" s="42"/>
    </row>
    <row r="340" spans="1:16" ht="15">
      <c r="A340" s="105">
        <v>252</v>
      </c>
      <c r="B340" s="1"/>
      <c r="C340" s="1" t="s">
        <v>225</v>
      </c>
      <c r="D340" s="28">
        <v>10</v>
      </c>
      <c r="E340" s="22">
        <v>0.25</v>
      </c>
      <c r="F340" s="22">
        <v>0.263</v>
      </c>
      <c r="G340" s="22">
        <f t="shared" si="80"/>
        <v>0.04734</v>
      </c>
      <c r="H340" s="28">
        <v>18</v>
      </c>
      <c r="I340" s="22">
        <f t="shared" si="81"/>
        <v>0.21566000000000002</v>
      </c>
      <c r="J340" s="22">
        <f t="shared" si="82"/>
        <v>0.36</v>
      </c>
      <c r="K340" s="1">
        <v>0</v>
      </c>
      <c r="L340" s="1">
        <v>0</v>
      </c>
      <c r="N340">
        <f>IF(C356&lt;&gt;0,C356,N339)</f>
        <v>0</v>
      </c>
      <c r="O340">
        <f>D356</f>
        <v>0</v>
      </c>
      <c r="P340" s="42">
        <v>811.400000000005</v>
      </c>
    </row>
    <row r="341" spans="1:16" ht="15">
      <c r="A341" s="106"/>
      <c r="B341" s="1"/>
      <c r="C341" s="1" t="s">
        <v>226</v>
      </c>
      <c r="D341" s="28">
        <v>10</v>
      </c>
      <c r="E341" s="22">
        <v>0.4</v>
      </c>
      <c r="F341" s="22">
        <v>0.42</v>
      </c>
      <c r="G341" s="22">
        <f t="shared" si="80"/>
        <v>0.21</v>
      </c>
      <c r="H341" s="28">
        <v>50</v>
      </c>
      <c r="I341" s="22">
        <f t="shared" si="81"/>
        <v>0.21</v>
      </c>
      <c r="J341" s="22">
        <f t="shared" si="82"/>
        <v>0.569</v>
      </c>
      <c r="K341" s="1">
        <v>0.0129</v>
      </c>
      <c r="L341" s="1">
        <v>0.0129</v>
      </c>
      <c r="N341" t="str">
        <f>IF(C357&lt;&gt;0,C357,N340)</f>
        <v>ТП-240</v>
      </c>
      <c r="O341">
        <f>D357</f>
        <v>10</v>
      </c>
      <c r="P341" s="42">
        <v>45</v>
      </c>
    </row>
    <row r="342" spans="1:12" ht="15">
      <c r="A342" s="1">
        <v>253</v>
      </c>
      <c r="B342" s="1" t="s">
        <v>260</v>
      </c>
      <c r="C342" s="1" t="s">
        <v>227</v>
      </c>
      <c r="D342" s="28">
        <v>10</v>
      </c>
      <c r="E342" s="22">
        <v>0.25</v>
      </c>
      <c r="F342" s="22">
        <v>0.263</v>
      </c>
      <c r="G342" s="22">
        <f t="shared" si="80"/>
        <v>0.07627</v>
      </c>
      <c r="H342" s="28">
        <v>29</v>
      </c>
      <c r="I342" s="22">
        <f t="shared" si="81"/>
        <v>0.18673</v>
      </c>
      <c r="J342" s="22">
        <f t="shared" si="82"/>
        <v>0.131</v>
      </c>
      <c r="K342" s="1">
        <v>0</v>
      </c>
      <c r="L342" s="1">
        <v>0</v>
      </c>
    </row>
    <row r="343" spans="1:16" ht="15">
      <c r="A343" s="11">
        <v>254</v>
      </c>
      <c r="B343" s="54"/>
      <c r="C343" s="54" t="s">
        <v>228</v>
      </c>
      <c r="D343" s="53">
        <v>10</v>
      </c>
      <c r="E343" s="52">
        <v>0.4</v>
      </c>
      <c r="F343" s="52">
        <v>0.42</v>
      </c>
      <c r="G343" s="22">
        <f t="shared" si="80"/>
        <v>0.13019999999999998</v>
      </c>
      <c r="H343" s="28">
        <v>31</v>
      </c>
      <c r="I343" s="22">
        <f t="shared" si="81"/>
        <v>0.2898</v>
      </c>
      <c r="J343" s="22">
        <f t="shared" si="82"/>
        <v>0.518</v>
      </c>
      <c r="K343" s="1">
        <v>0</v>
      </c>
      <c r="L343" s="1">
        <v>0</v>
      </c>
      <c r="N343" t="str">
        <f>IF(C359&lt;&gt;0,C359,N342)</f>
        <v>ТП-232</v>
      </c>
      <c r="O343">
        <f>D359</f>
        <v>10</v>
      </c>
      <c r="P343" s="42">
        <v>30</v>
      </c>
    </row>
    <row r="344" spans="1:16" ht="15">
      <c r="A344" s="11">
        <v>255</v>
      </c>
      <c r="B344" s="1"/>
      <c r="C344" s="1" t="s">
        <v>229</v>
      </c>
      <c r="D344" s="28">
        <v>10</v>
      </c>
      <c r="E344" s="22">
        <v>0.4</v>
      </c>
      <c r="F344" s="22">
        <v>0.42</v>
      </c>
      <c r="G344" s="22">
        <f t="shared" si="80"/>
        <v>0.0672</v>
      </c>
      <c r="H344" s="28">
        <v>16</v>
      </c>
      <c r="I344" s="22">
        <f t="shared" si="81"/>
        <v>0.3528</v>
      </c>
      <c r="J344" s="22">
        <f t="shared" si="82"/>
        <v>0.283</v>
      </c>
      <c r="K344" s="1">
        <v>0.0129</v>
      </c>
      <c r="L344" s="1">
        <v>0.019</v>
      </c>
      <c r="N344" t="str">
        <f aca="true" t="shared" si="83" ref="N344:N354">IF(C361&lt;&gt;0,C361,N343)</f>
        <v>ТП-317</v>
      </c>
      <c r="O344">
        <f aca="true" t="shared" si="84" ref="O344:O354">D361</f>
        <v>10</v>
      </c>
      <c r="P344" s="42">
        <v>644.5000000000001</v>
      </c>
    </row>
    <row r="345" spans="1:16" ht="15">
      <c r="A345" s="11">
        <v>256</v>
      </c>
      <c r="B345" s="1"/>
      <c r="C345" s="1" t="s">
        <v>178</v>
      </c>
      <c r="D345" s="28">
        <v>10</v>
      </c>
      <c r="E345" s="22">
        <v>0.25</v>
      </c>
      <c r="F345" s="22">
        <v>0.263</v>
      </c>
      <c r="G345" s="22">
        <f t="shared" si="80"/>
        <v>0.04997</v>
      </c>
      <c r="H345" s="28">
        <v>19</v>
      </c>
      <c r="I345" s="22">
        <f t="shared" si="81"/>
        <v>0.21303</v>
      </c>
      <c r="J345" s="22">
        <f t="shared" si="82"/>
        <v>0.065</v>
      </c>
      <c r="K345" s="1">
        <v>0.0329</v>
      </c>
      <c r="L345" s="1">
        <v>0.0329</v>
      </c>
      <c r="N345" t="str">
        <f t="shared" si="83"/>
        <v>ТП-42</v>
      </c>
      <c r="O345">
        <f t="shared" si="84"/>
        <v>10</v>
      </c>
      <c r="P345" s="42">
        <v>186.56</v>
      </c>
    </row>
    <row r="346" spans="1:16" ht="15">
      <c r="A346" s="1">
        <v>257</v>
      </c>
      <c r="B346" s="1"/>
      <c r="C346" s="1" t="s">
        <v>230</v>
      </c>
      <c r="D346" s="28">
        <v>10</v>
      </c>
      <c r="E346" s="22">
        <v>0.1</v>
      </c>
      <c r="F346" s="22">
        <v>0.105</v>
      </c>
      <c r="G346" s="22">
        <f t="shared" si="80"/>
        <v>0.00105</v>
      </c>
      <c r="H346" s="28">
        <v>1</v>
      </c>
      <c r="I346" s="22">
        <f t="shared" si="81"/>
        <v>0.10395</v>
      </c>
      <c r="J346" s="22">
        <f t="shared" si="82"/>
        <v>0.02</v>
      </c>
      <c r="K346" s="1">
        <v>0</v>
      </c>
      <c r="L346" s="1">
        <v>0</v>
      </c>
      <c r="N346" t="str">
        <f t="shared" si="83"/>
        <v>ТП-324</v>
      </c>
      <c r="O346">
        <f t="shared" si="84"/>
        <v>10</v>
      </c>
      <c r="P346" s="42">
        <v>566.6399999999996</v>
      </c>
    </row>
    <row r="347" spans="1:16" ht="15">
      <c r="A347" s="105">
        <v>258</v>
      </c>
      <c r="B347" s="1"/>
      <c r="C347" s="11" t="s">
        <v>132</v>
      </c>
      <c r="D347" s="30">
        <v>10</v>
      </c>
      <c r="E347" s="26">
        <v>0.4</v>
      </c>
      <c r="F347" s="26">
        <v>0.42</v>
      </c>
      <c r="G347" s="26">
        <f t="shared" si="80"/>
        <v>0.1134</v>
      </c>
      <c r="H347" s="30">
        <v>27</v>
      </c>
      <c r="I347" s="26">
        <f t="shared" si="81"/>
        <v>0.3066</v>
      </c>
      <c r="J347" s="22">
        <f t="shared" si="82"/>
        <v>0.78</v>
      </c>
      <c r="K347" s="1">
        <v>0</v>
      </c>
      <c r="L347" s="1">
        <v>0</v>
      </c>
      <c r="N347" t="str">
        <f t="shared" si="83"/>
        <v>ТП-324</v>
      </c>
      <c r="O347">
        <f t="shared" si="84"/>
        <v>0</v>
      </c>
      <c r="P347" s="42">
        <v>0</v>
      </c>
    </row>
    <row r="348" spans="1:16" ht="15">
      <c r="A348" s="106"/>
      <c r="B348" s="11" t="s">
        <v>231</v>
      </c>
      <c r="C348" s="11" t="s">
        <v>232</v>
      </c>
      <c r="D348" s="30">
        <v>10</v>
      </c>
      <c r="E348" s="26">
        <v>0.25</v>
      </c>
      <c r="F348" s="26">
        <v>0.263</v>
      </c>
      <c r="G348" s="26">
        <f t="shared" si="80"/>
        <v>0.1052</v>
      </c>
      <c r="H348" s="30">
        <v>40</v>
      </c>
      <c r="I348" s="26">
        <f t="shared" si="81"/>
        <v>0.1578</v>
      </c>
      <c r="J348" s="22">
        <f t="shared" si="82"/>
        <v>0.213</v>
      </c>
      <c r="K348" s="1">
        <v>0</v>
      </c>
      <c r="L348" s="1">
        <v>0</v>
      </c>
      <c r="N348" t="str">
        <f t="shared" si="83"/>
        <v>ТП-233</v>
      </c>
      <c r="O348">
        <f t="shared" si="84"/>
        <v>10</v>
      </c>
      <c r="P348" s="42">
        <v>15</v>
      </c>
    </row>
    <row r="349" spans="1:16" ht="15">
      <c r="A349" s="62">
        <v>259</v>
      </c>
      <c r="B349" s="11"/>
      <c r="C349" s="11" t="s">
        <v>233</v>
      </c>
      <c r="D349" s="30">
        <v>10</v>
      </c>
      <c r="E349" s="26">
        <v>0.4</v>
      </c>
      <c r="F349" s="26">
        <v>0.42</v>
      </c>
      <c r="G349" s="26">
        <f t="shared" si="80"/>
        <v>0.0294</v>
      </c>
      <c r="H349" s="30">
        <v>7</v>
      </c>
      <c r="I349" s="26">
        <f t="shared" si="81"/>
        <v>0.3906</v>
      </c>
      <c r="J349" s="22">
        <f t="shared" si="82"/>
        <v>0.293</v>
      </c>
      <c r="K349" s="1">
        <v>0</v>
      </c>
      <c r="L349" s="1">
        <v>0</v>
      </c>
      <c r="N349" t="str">
        <f t="shared" si="83"/>
        <v>ТП-316</v>
      </c>
      <c r="O349">
        <f t="shared" si="84"/>
        <v>10</v>
      </c>
      <c r="P349" s="42">
        <v>1993.799999999987</v>
      </c>
    </row>
    <row r="350" spans="1:16" ht="15">
      <c r="A350" s="62">
        <v>260</v>
      </c>
      <c r="B350" s="11"/>
      <c r="C350" s="11" t="s">
        <v>41</v>
      </c>
      <c r="D350" s="30">
        <v>10</v>
      </c>
      <c r="E350" s="26">
        <v>0.25</v>
      </c>
      <c r="F350" s="26">
        <v>0.263</v>
      </c>
      <c r="G350" s="26">
        <f t="shared" si="80"/>
        <v>0.04471</v>
      </c>
      <c r="H350" s="30">
        <v>17</v>
      </c>
      <c r="I350" s="26">
        <f t="shared" si="81"/>
        <v>0.21829</v>
      </c>
      <c r="J350" s="22">
        <f t="shared" si="82"/>
        <v>0.76</v>
      </c>
      <c r="K350" s="1">
        <v>0</v>
      </c>
      <c r="L350" s="1">
        <v>0</v>
      </c>
      <c r="N350" t="str">
        <f t="shared" si="83"/>
        <v>ТП-230</v>
      </c>
      <c r="O350">
        <f t="shared" si="84"/>
        <v>10</v>
      </c>
      <c r="P350" s="42">
        <v>44.400000000000006</v>
      </c>
    </row>
    <row r="351" spans="1:16" ht="15">
      <c r="A351" s="62">
        <v>261</v>
      </c>
      <c r="B351" s="11"/>
      <c r="C351" s="11" t="s">
        <v>234</v>
      </c>
      <c r="D351" s="30">
        <v>10</v>
      </c>
      <c r="E351" s="26">
        <v>0.63</v>
      </c>
      <c r="F351" s="26">
        <v>0.662</v>
      </c>
      <c r="G351" s="26">
        <f t="shared" si="80"/>
        <v>0.0331</v>
      </c>
      <c r="H351" s="31">
        <v>5</v>
      </c>
      <c r="I351" s="26">
        <f t="shared" si="81"/>
        <v>0.6289</v>
      </c>
      <c r="J351" s="22">
        <f t="shared" si="82"/>
        <v>0.161</v>
      </c>
      <c r="K351" s="1">
        <v>0</v>
      </c>
      <c r="L351" s="1">
        <v>0</v>
      </c>
      <c r="N351" t="str">
        <f t="shared" si="83"/>
        <v>ТП-431</v>
      </c>
      <c r="O351">
        <f t="shared" si="84"/>
        <v>10</v>
      </c>
      <c r="P351" s="42">
        <v>1144.230000000005</v>
      </c>
    </row>
    <row r="352" spans="1:16" ht="15">
      <c r="A352" s="105">
        <v>262</v>
      </c>
      <c r="B352" s="11"/>
      <c r="C352" s="11" t="s">
        <v>204</v>
      </c>
      <c r="D352" s="30">
        <v>10</v>
      </c>
      <c r="E352" s="26">
        <v>0.16</v>
      </c>
      <c r="F352" s="26">
        <v>0.168</v>
      </c>
      <c r="G352" s="26">
        <f t="shared" si="80"/>
        <v>0.008400000000000001</v>
      </c>
      <c r="H352" s="30">
        <v>5</v>
      </c>
      <c r="I352" s="26">
        <f t="shared" si="81"/>
        <v>0.15960000000000002</v>
      </c>
      <c r="J352" s="22">
        <f t="shared" si="82"/>
        <v>0.083</v>
      </c>
      <c r="K352" s="1">
        <v>0</v>
      </c>
      <c r="L352" s="1">
        <v>0</v>
      </c>
      <c r="N352" t="str">
        <f t="shared" si="83"/>
        <v>ТП-431</v>
      </c>
      <c r="O352">
        <f t="shared" si="84"/>
        <v>0</v>
      </c>
      <c r="P352" s="42">
        <v>0</v>
      </c>
    </row>
    <row r="353" spans="1:16" ht="15">
      <c r="A353" s="106"/>
      <c r="B353" s="11"/>
      <c r="C353" s="11" t="s">
        <v>24</v>
      </c>
      <c r="D353" s="30">
        <v>10</v>
      </c>
      <c r="E353" s="26">
        <v>0.25</v>
      </c>
      <c r="F353" s="26">
        <v>0.263</v>
      </c>
      <c r="G353" s="26">
        <f t="shared" si="80"/>
        <v>0.1052</v>
      </c>
      <c r="H353" s="30">
        <v>40</v>
      </c>
      <c r="I353" s="26">
        <f t="shared" si="81"/>
        <v>0.1578</v>
      </c>
      <c r="J353" s="22">
        <f t="shared" si="82"/>
        <v>0.25</v>
      </c>
      <c r="K353" s="1">
        <v>0</v>
      </c>
      <c r="L353" s="1">
        <v>0</v>
      </c>
      <c r="N353" t="str">
        <f t="shared" si="83"/>
        <v>ТП-47</v>
      </c>
      <c r="O353">
        <f t="shared" si="84"/>
        <v>10</v>
      </c>
      <c r="P353" s="42">
        <v>88.70000000000002</v>
      </c>
    </row>
    <row r="354" spans="1:16" ht="15">
      <c r="A354" s="11">
        <v>263</v>
      </c>
      <c r="B354" s="11"/>
      <c r="C354" s="11" t="s">
        <v>235</v>
      </c>
      <c r="D354" s="30">
        <v>10</v>
      </c>
      <c r="E354" s="26">
        <v>0.4</v>
      </c>
      <c r="F354" s="26">
        <v>0.42</v>
      </c>
      <c r="G354" s="26">
        <f t="shared" si="80"/>
        <v>0.1176</v>
      </c>
      <c r="H354" s="30">
        <v>28</v>
      </c>
      <c r="I354" s="26">
        <f t="shared" si="81"/>
        <v>0.3024</v>
      </c>
      <c r="J354" s="22">
        <f t="shared" si="82"/>
        <v>0.415</v>
      </c>
      <c r="K354" s="1">
        <v>0</v>
      </c>
      <c r="L354" s="1">
        <v>0</v>
      </c>
      <c r="N354" t="str">
        <f t="shared" si="83"/>
        <v>ТП-200</v>
      </c>
      <c r="O354">
        <f t="shared" si="84"/>
        <v>10</v>
      </c>
      <c r="P354" s="42">
        <v>289.2</v>
      </c>
    </row>
    <row r="355" spans="1:16" ht="15">
      <c r="A355" s="11">
        <v>264</v>
      </c>
      <c r="B355" s="111"/>
      <c r="C355" s="95" t="s">
        <v>236</v>
      </c>
      <c r="D355" s="103">
        <v>10</v>
      </c>
      <c r="E355" s="26">
        <v>0.25</v>
      </c>
      <c r="F355" s="26">
        <v>0.263</v>
      </c>
      <c r="G355" s="37" t="s">
        <v>282</v>
      </c>
      <c r="H355" s="30">
        <v>0</v>
      </c>
      <c r="I355" s="26"/>
      <c r="J355" s="22"/>
      <c r="K355" s="1">
        <v>0</v>
      </c>
      <c r="L355" s="1">
        <v>0</v>
      </c>
      <c r="N355" t="str">
        <f aca="true" t="shared" si="85" ref="N355:N362">IF(C374&lt;&gt;0,C374,N354)</f>
        <v>ТП-206</v>
      </c>
      <c r="O355">
        <f aca="true" t="shared" si="86" ref="O355:O362">D374</f>
        <v>10</v>
      </c>
      <c r="P355" s="42">
        <v>224.49999999999994</v>
      </c>
    </row>
    <row r="356" spans="1:16" ht="15">
      <c r="A356" s="11">
        <v>265</v>
      </c>
      <c r="B356" s="112"/>
      <c r="C356" s="96"/>
      <c r="D356" s="104"/>
      <c r="E356" s="22">
        <v>0.25</v>
      </c>
      <c r="F356" s="22">
        <v>0.263</v>
      </c>
      <c r="G356" s="22">
        <f>F356*H356/100</f>
        <v>0.09468</v>
      </c>
      <c r="H356" s="28">
        <v>36</v>
      </c>
      <c r="I356" s="22">
        <f>F356-G356</f>
        <v>0.16832000000000003</v>
      </c>
      <c r="J356" s="22">
        <f>IF(P340&gt;0,ROUND(P340/1000,3),"")</f>
        <v>0.811</v>
      </c>
      <c r="K356" s="1">
        <v>0</v>
      </c>
      <c r="L356" s="1">
        <v>0</v>
      </c>
      <c r="N356" t="str">
        <f t="shared" si="85"/>
        <v>ТП-204</v>
      </c>
      <c r="O356">
        <f t="shared" si="86"/>
        <v>10</v>
      </c>
      <c r="P356" s="42">
        <v>210.5</v>
      </c>
    </row>
    <row r="357" spans="1:16" ht="15">
      <c r="A357" s="11">
        <v>266</v>
      </c>
      <c r="B357" s="54"/>
      <c r="C357" s="54" t="s">
        <v>237</v>
      </c>
      <c r="D357" s="53">
        <v>10</v>
      </c>
      <c r="E357" s="22">
        <v>0.25</v>
      </c>
      <c r="F357" s="22">
        <v>0.263</v>
      </c>
      <c r="G357" s="24">
        <f>F357*H357/100</f>
        <v>0.00263</v>
      </c>
      <c r="H357" s="29">
        <v>1</v>
      </c>
      <c r="I357" s="22">
        <f>F357-G357</f>
        <v>0.26037</v>
      </c>
      <c r="J357" s="22">
        <f>IF(P341&gt;0,ROUND(P341/1000,3),"")</f>
        <v>0.045</v>
      </c>
      <c r="K357" s="1">
        <v>0</v>
      </c>
      <c r="L357" s="1">
        <v>0</v>
      </c>
      <c r="N357" t="str">
        <f t="shared" si="85"/>
        <v>ТП-314</v>
      </c>
      <c r="O357">
        <f t="shared" si="86"/>
        <v>10</v>
      </c>
      <c r="P357" s="42">
        <v>529.3</v>
      </c>
    </row>
    <row r="358" spans="1:16" ht="15">
      <c r="A358" s="11">
        <v>267</v>
      </c>
      <c r="B358" s="19"/>
      <c r="C358" s="19" t="s">
        <v>238</v>
      </c>
      <c r="D358" s="29">
        <v>10</v>
      </c>
      <c r="E358" s="24">
        <v>0.4</v>
      </c>
      <c r="F358" s="24">
        <v>0.42</v>
      </c>
      <c r="G358" s="24" t="s">
        <v>284</v>
      </c>
      <c r="H358" s="29"/>
      <c r="I358" s="22"/>
      <c r="J358" s="22"/>
      <c r="K358" s="1">
        <v>0</v>
      </c>
      <c r="L358" s="1">
        <v>0</v>
      </c>
      <c r="N358" t="str">
        <f t="shared" si="85"/>
        <v>ТП-222</v>
      </c>
      <c r="O358">
        <f t="shared" si="86"/>
        <v>10</v>
      </c>
      <c r="P358" s="42">
        <v>132.7</v>
      </c>
    </row>
    <row r="359" spans="1:16" ht="15">
      <c r="A359" s="11">
        <v>268</v>
      </c>
      <c r="B359" s="1"/>
      <c r="C359" s="1" t="s">
        <v>239</v>
      </c>
      <c r="D359" s="28">
        <v>10</v>
      </c>
      <c r="E359" s="22">
        <v>0.1</v>
      </c>
      <c r="F359" s="22">
        <v>0.105</v>
      </c>
      <c r="G359" s="24">
        <f aca="true" t="shared" si="87" ref="G359:G364">F359*H359/100</f>
        <v>0.0063</v>
      </c>
      <c r="H359" s="29">
        <v>6</v>
      </c>
      <c r="I359" s="22">
        <f aca="true" t="shared" si="88" ref="I359:I364">F359-G359</f>
        <v>0.0987</v>
      </c>
      <c r="J359" s="22">
        <f>IF(P343&gt;0,ROUND(P343/1000,3),"")</f>
        <v>0.03</v>
      </c>
      <c r="K359" s="1">
        <v>0</v>
      </c>
      <c r="L359" s="1">
        <v>0</v>
      </c>
      <c r="N359" t="str">
        <f t="shared" si="85"/>
        <v>ТП-21</v>
      </c>
      <c r="O359">
        <f t="shared" si="86"/>
        <v>10</v>
      </c>
      <c r="P359" s="42">
        <v>217.5</v>
      </c>
    </row>
    <row r="360" spans="1:16" ht="15">
      <c r="A360" s="11">
        <v>269</v>
      </c>
      <c r="B360" s="1"/>
      <c r="C360" s="11" t="s">
        <v>301</v>
      </c>
      <c r="D360" s="30">
        <v>10</v>
      </c>
      <c r="E360" s="26">
        <v>0.25</v>
      </c>
      <c r="F360" s="26">
        <v>0.263</v>
      </c>
      <c r="G360" s="24">
        <f t="shared" si="87"/>
        <v>0.09731</v>
      </c>
      <c r="H360" s="30">
        <v>37</v>
      </c>
      <c r="I360" s="22">
        <f t="shared" si="88"/>
        <v>0.16569</v>
      </c>
      <c r="J360" s="22"/>
      <c r="K360" s="1">
        <v>0</v>
      </c>
      <c r="L360" s="1">
        <v>0</v>
      </c>
      <c r="N360" t="str">
        <f t="shared" si="85"/>
        <v>ТП-27</v>
      </c>
      <c r="O360">
        <f t="shared" si="86"/>
        <v>10</v>
      </c>
      <c r="P360" s="42">
        <v>179.5</v>
      </c>
    </row>
    <row r="361" spans="1:16" ht="15">
      <c r="A361" s="11">
        <v>270</v>
      </c>
      <c r="B361" s="1"/>
      <c r="C361" s="1" t="s">
        <v>240</v>
      </c>
      <c r="D361" s="28">
        <v>10</v>
      </c>
      <c r="E361" s="22">
        <v>0.4</v>
      </c>
      <c r="F361" s="22">
        <v>0.42</v>
      </c>
      <c r="G361" s="22">
        <f t="shared" si="87"/>
        <v>0.0462</v>
      </c>
      <c r="H361" s="28">
        <v>11</v>
      </c>
      <c r="I361" s="22">
        <f t="shared" si="88"/>
        <v>0.37379999999999997</v>
      </c>
      <c r="J361" s="22">
        <f aca="true" t="shared" si="89" ref="J361:J371">IF(P344&gt;0,ROUND(P344/1000,3),"")</f>
        <v>0.645</v>
      </c>
      <c r="K361" s="1">
        <v>0.0129</v>
      </c>
      <c r="L361" s="1">
        <v>0.0129</v>
      </c>
      <c r="N361" t="str">
        <f t="shared" si="85"/>
        <v>ТП-235</v>
      </c>
      <c r="O361">
        <f t="shared" si="86"/>
        <v>10</v>
      </c>
      <c r="P361" s="42">
        <v>30</v>
      </c>
    </row>
    <row r="362" spans="1:16" ht="15">
      <c r="A362" s="11">
        <v>271</v>
      </c>
      <c r="B362" s="1"/>
      <c r="C362" s="1" t="s">
        <v>104</v>
      </c>
      <c r="D362" s="28">
        <v>10</v>
      </c>
      <c r="E362" s="22">
        <v>0.25</v>
      </c>
      <c r="F362" s="22">
        <v>0.263</v>
      </c>
      <c r="G362" s="22">
        <f t="shared" si="87"/>
        <v>0.04997</v>
      </c>
      <c r="H362" s="28">
        <v>19</v>
      </c>
      <c r="I362" s="22">
        <f t="shared" si="88"/>
        <v>0.21303</v>
      </c>
      <c r="J362" s="22">
        <f t="shared" si="89"/>
        <v>0.187</v>
      </c>
      <c r="K362" s="1">
        <v>0</v>
      </c>
      <c r="L362" s="1">
        <v>0</v>
      </c>
      <c r="N362" t="str">
        <f t="shared" si="85"/>
        <v>ТП-234</v>
      </c>
      <c r="O362">
        <f t="shared" si="86"/>
        <v>10</v>
      </c>
      <c r="P362" s="42">
        <v>243.79999999999984</v>
      </c>
    </row>
    <row r="363" spans="1:16" ht="15">
      <c r="A363" s="11">
        <v>272</v>
      </c>
      <c r="B363" s="97"/>
      <c r="C363" s="95" t="s">
        <v>242</v>
      </c>
      <c r="D363" s="103">
        <v>10</v>
      </c>
      <c r="E363" s="22">
        <v>0.4</v>
      </c>
      <c r="F363" s="22">
        <v>0.42</v>
      </c>
      <c r="G363" s="22">
        <f t="shared" si="87"/>
        <v>0.084</v>
      </c>
      <c r="H363" s="28">
        <v>20</v>
      </c>
      <c r="I363" s="22">
        <f t="shared" si="88"/>
        <v>0.33599999999999997</v>
      </c>
      <c r="J363" s="22">
        <f t="shared" si="89"/>
        <v>0.567</v>
      </c>
      <c r="K363" s="1">
        <v>0</v>
      </c>
      <c r="L363" s="1">
        <v>0</v>
      </c>
      <c r="N363" t="str">
        <f>IF(C383&lt;&gt;0,C383,N362)</f>
        <v>ТП-432</v>
      </c>
      <c r="O363">
        <f>D383</f>
        <v>10</v>
      </c>
      <c r="P363" s="42">
        <v>1269.230000000001</v>
      </c>
    </row>
    <row r="364" spans="1:16" ht="15">
      <c r="A364" s="105">
        <v>273</v>
      </c>
      <c r="B364" s="98"/>
      <c r="C364" s="96"/>
      <c r="D364" s="104"/>
      <c r="E364" s="26">
        <v>0.4</v>
      </c>
      <c r="F364" s="26">
        <v>0.42</v>
      </c>
      <c r="G364" s="25">
        <f t="shared" si="87"/>
        <v>0.21419999999999997</v>
      </c>
      <c r="H364" s="31">
        <v>51</v>
      </c>
      <c r="I364" s="26">
        <f t="shared" si="88"/>
        <v>0.2058</v>
      </c>
      <c r="J364" s="22">
        <f t="shared" si="89"/>
      </c>
      <c r="K364" s="1">
        <v>0</v>
      </c>
      <c r="L364" s="1">
        <v>0</v>
      </c>
      <c r="N364" t="str">
        <f>IF(C384&lt;&gt;0,C384,N363)</f>
        <v>ТП-432</v>
      </c>
      <c r="O364">
        <f>D384</f>
        <v>0</v>
      </c>
      <c r="P364" s="42">
        <v>0</v>
      </c>
    </row>
    <row r="365" spans="1:16" ht="15">
      <c r="A365" s="106"/>
      <c r="B365" s="11" t="s">
        <v>241</v>
      </c>
      <c r="C365" s="11" t="s">
        <v>243</v>
      </c>
      <c r="D365" s="30">
        <v>10</v>
      </c>
      <c r="E365" s="26">
        <v>0.63</v>
      </c>
      <c r="F365" s="26">
        <v>0.662</v>
      </c>
      <c r="G365" s="26">
        <f aca="true" t="shared" si="90" ref="G365:G375">F365*H365/100</f>
        <v>0.07944000000000001</v>
      </c>
      <c r="H365" s="30">
        <v>12</v>
      </c>
      <c r="I365" s="26">
        <f aca="true" t="shared" si="91" ref="I365:I389">F365-G365</f>
        <v>0.58256</v>
      </c>
      <c r="J365" s="22">
        <f t="shared" si="89"/>
        <v>0.015</v>
      </c>
      <c r="K365" s="1">
        <v>0</v>
      </c>
      <c r="L365" s="11">
        <v>0</v>
      </c>
      <c r="N365" t="str">
        <f>IF(C385&lt;&gt;0,C385,N364)</f>
        <v>ТП-221</v>
      </c>
      <c r="O365">
        <f>D385</f>
        <v>10</v>
      </c>
      <c r="P365" s="42">
        <v>286.49999999999994</v>
      </c>
    </row>
    <row r="366" spans="1:16" ht="15">
      <c r="A366" s="11">
        <v>274</v>
      </c>
      <c r="B366" s="11"/>
      <c r="C366" s="11" t="s">
        <v>244</v>
      </c>
      <c r="D366" s="30">
        <v>10</v>
      </c>
      <c r="E366" s="26">
        <v>0.4</v>
      </c>
      <c r="F366" s="26">
        <v>0.42</v>
      </c>
      <c r="G366" s="26">
        <f t="shared" si="90"/>
        <v>0.1764</v>
      </c>
      <c r="H366" s="30">
        <v>42</v>
      </c>
      <c r="I366" s="26">
        <f t="shared" si="91"/>
        <v>0.24359999999999998</v>
      </c>
      <c r="J366" s="22">
        <f t="shared" si="89"/>
        <v>1.994</v>
      </c>
      <c r="K366" s="11">
        <v>0.0386</v>
      </c>
      <c r="L366" s="11">
        <v>0.0386</v>
      </c>
      <c r="P366" s="42"/>
    </row>
    <row r="367" spans="1:16" ht="15">
      <c r="A367" s="11"/>
      <c r="B367" s="11"/>
      <c r="C367" s="11" t="s">
        <v>245</v>
      </c>
      <c r="D367" s="30">
        <v>10</v>
      </c>
      <c r="E367" s="26">
        <v>0.25</v>
      </c>
      <c r="F367" s="26">
        <v>0.263</v>
      </c>
      <c r="G367" s="26">
        <f t="shared" si="90"/>
        <v>0.08153</v>
      </c>
      <c r="H367" s="30">
        <v>31</v>
      </c>
      <c r="I367" s="26">
        <f t="shared" si="91"/>
        <v>0.18147000000000002</v>
      </c>
      <c r="J367" s="22">
        <f t="shared" si="89"/>
        <v>0.044</v>
      </c>
      <c r="K367" s="11">
        <v>0</v>
      </c>
      <c r="L367" s="11">
        <v>0</v>
      </c>
      <c r="P367" s="42"/>
    </row>
    <row r="368" spans="1:16" ht="15">
      <c r="A368" s="11"/>
      <c r="B368" s="111"/>
      <c r="C368" s="95" t="s">
        <v>246</v>
      </c>
      <c r="D368" s="103">
        <v>10</v>
      </c>
      <c r="E368" s="26">
        <v>0.4</v>
      </c>
      <c r="F368" s="26">
        <v>0.42</v>
      </c>
      <c r="G368" s="26">
        <f t="shared" si="90"/>
        <v>0.07139999999999999</v>
      </c>
      <c r="H368" s="30">
        <v>17</v>
      </c>
      <c r="I368" s="26">
        <f t="shared" si="91"/>
        <v>0.3486</v>
      </c>
      <c r="J368" s="22">
        <f t="shared" si="89"/>
        <v>1.144</v>
      </c>
      <c r="K368" s="11">
        <v>0.0129</v>
      </c>
      <c r="L368" s="11">
        <v>0.0129</v>
      </c>
      <c r="N368" t="str">
        <f>IF(C386&lt;&gt;0,C386,N365)</f>
        <v>ТП-43</v>
      </c>
      <c r="O368">
        <f>D386</f>
        <v>10</v>
      </c>
      <c r="P368" s="42">
        <v>182.89999999999998</v>
      </c>
    </row>
    <row r="369" spans="1:16" ht="15">
      <c r="A369" s="11">
        <v>275</v>
      </c>
      <c r="B369" s="112"/>
      <c r="C369" s="96"/>
      <c r="D369" s="104"/>
      <c r="E369" s="27">
        <v>0.4</v>
      </c>
      <c r="F369" s="26">
        <v>0.42</v>
      </c>
      <c r="G369" s="26">
        <f t="shared" si="90"/>
        <v>0.1386</v>
      </c>
      <c r="H369" s="30">
        <v>33</v>
      </c>
      <c r="I369" s="26">
        <f t="shared" si="91"/>
        <v>0.2814</v>
      </c>
      <c r="J369" s="22">
        <f t="shared" si="89"/>
      </c>
      <c r="K369" s="11">
        <v>0</v>
      </c>
      <c r="L369" s="11">
        <v>0</v>
      </c>
      <c r="N369" t="str">
        <f>IF(C387&lt;&gt;0,C387,N368)</f>
        <v>ТП-228</v>
      </c>
      <c r="O369">
        <f>D387</f>
        <v>10</v>
      </c>
      <c r="P369" s="42">
        <v>100</v>
      </c>
    </row>
    <row r="370" spans="1:16" ht="15">
      <c r="A370" s="11">
        <v>276</v>
      </c>
      <c r="B370" s="11"/>
      <c r="C370" s="11" t="s">
        <v>247</v>
      </c>
      <c r="D370" s="30">
        <v>10</v>
      </c>
      <c r="E370" s="26">
        <v>0.1</v>
      </c>
      <c r="F370" s="26">
        <v>0.105</v>
      </c>
      <c r="G370" s="26">
        <f t="shared" si="90"/>
        <v>0.030449999999999998</v>
      </c>
      <c r="H370" s="30">
        <v>29</v>
      </c>
      <c r="I370" s="26">
        <f t="shared" si="91"/>
        <v>0.07455</v>
      </c>
      <c r="J370" s="22">
        <f t="shared" si="89"/>
        <v>0.089</v>
      </c>
      <c r="K370" s="11">
        <v>0</v>
      </c>
      <c r="L370" s="11">
        <v>0</v>
      </c>
      <c r="N370" t="str">
        <f>IF(C388&lt;&gt;0,C388,N369)</f>
        <v>ТП-426</v>
      </c>
      <c r="O370">
        <f>D388</f>
        <v>10</v>
      </c>
      <c r="P370" s="42">
        <v>607.2000000000003</v>
      </c>
    </row>
    <row r="371" spans="1:16" ht="15">
      <c r="A371" s="11">
        <v>277</v>
      </c>
      <c r="B371" s="11"/>
      <c r="C371" s="11" t="s">
        <v>248</v>
      </c>
      <c r="D371" s="30">
        <v>10</v>
      </c>
      <c r="E371" s="26">
        <v>0.25</v>
      </c>
      <c r="F371" s="26">
        <v>0.263</v>
      </c>
      <c r="G371" s="26">
        <f t="shared" si="90"/>
        <v>0.039450000000000006</v>
      </c>
      <c r="H371" s="30">
        <v>15</v>
      </c>
      <c r="I371" s="26">
        <f t="shared" si="91"/>
        <v>0.22355</v>
      </c>
      <c r="J371" s="22">
        <f t="shared" si="89"/>
        <v>0.289</v>
      </c>
      <c r="K371" s="11">
        <v>0</v>
      </c>
      <c r="L371" s="11">
        <v>0</v>
      </c>
      <c r="N371" t="str">
        <f>IF(C389&lt;&gt;0,C389,N370)</f>
        <v>ТП-44</v>
      </c>
      <c r="O371">
        <f>D389</f>
        <v>10</v>
      </c>
      <c r="P371" s="42">
        <v>165.79999999999998</v>
      </c>
    </row>
    <row r="372" spans="1:12" ht="15">
      <c r="A372" s="11">
        <v>278</v>
      </c>
      <c r="B372" s="11"/>
      <c r="C372" s="144" t="s">
        <v>242</v>
      </c>
      <c r="D372" s="30">
        <v>10</v>
      </c>
      <c r="E372" s="26">
        <v>0.4</v>
      </c>
      <c r="F372" s="26">
        <v>0.42</v>
      </c>
      <c r="G372" s="26">
        <f t="shared" si="90"/>
        <v>0.084</v>
      </c>
      <c r="H372" s="30">
        <v>20</v>
      </c>
      <c r="I372" s="26">
        <f t="shared" si="91"/>
        <v>0.33599999999999997</v>
      </c>
      <c r="J372" s="22"/>
      <c r="K372" s="11">
        <v>0</v>
      </c>
      <c r="L372" s="11">
        <v>0</v>
      </c>
    </row>
    <row r="373" spans="1:12" ht="15">
      <c r="A373" s="13"/>
      <c r="B373" s="11"/>
      <c r="C373" s="145"/>
      <c r="D373" s="30">
        <v>10</v>
      </c>
      <c r="E373" s="26">
        <v>0.4</v>
      </c>
      <c r="F373" s="26">
        <v>0.42</v>
      </c>
      <c r="G373" s="26">
        <f t="shared" si="90"/>
        <v>0.21419999999999997</v>
      </c>
      <c r="H373" s="30">
        <v>51</v>
      </c>
      <c r="I373" s="26">
        <f t="shared" si="91"/>
        <v>0.2058</v>
      </c>
      <c r="J373" s="22"/>
      <c r="K373" s="11">
        <v>0</v>
      </c>
      <c r="L373" s="11">
        <v>0</v>
      </c>
    </row>
    <row r="374" spans="1:12" ht="15">
      <c r="A374" s="13"/>
      <c r="B374" s="11"/>
      <c r="C374" s="11" t="s">
        <v>181</v>
      </c>
      <c r="D374" s="30">
        <v>10</v>
      </c>
      <c r="E374" s="26">
        <v>0.1</v>
      </c>
      <c r="F374" s="26">
        <v>0.105</v>
      </c>
      <c r="G374" s="26">
        <f t="shared" si="90"/>
        <v>0.02415</v>
      </c>
      <c r="H374" s="30">
        <v>23</v>
      </c>
      <c r="I374" s="26">
        <f t="shared" si="91"/>
        <v>0.08084999999999999</v>
      </c>
      <c r="J374" s="22">
        <f aca="true" t="shared" si="92" ref="J374:J381">IF(P355&gt;0,ROUND(P355/1000,3),"")</f>
        <v>0.225</v>
      </c>
      <c r="K374" s="11">
        <v>0</v>
      </c>
      <c r="L374" s="11">
        <v>0</v>
      </c>
    </row>
    <row r="375" spans="1:12" ht="15">
      <c r="A375" s="13"/>
      <c r="B375" s="11" t="s">
        <v>249</v>
      </c>
      <c r="C375" s="11" t="s">
        <v>250</v>
      </c>
      <c r="D375" s="30">
        <v>10</v>
      </c>
      <c r="E375" s="26">
        <v>0.25</v>
      </c>
      <c r="F375" s="26">
        <v>0.263</v>
      </c>
      <c r="G375" s="26">
        <f t="shared" si="90"/>
        <v>0.04734</v>
      </c>
      <c r="H375" s="30">
        <v>18</v>
      </c>
      <c r="I375" s="26">
        <f t="shared" si="91"/>
        <v>0.21566000000000002</v>
      </c>
      <c r="J375" s="22">
        <f t="shared" si="92"/>
        <v>0.211</v>
      </c>
      <c r="K375" s="11">
        <v>0</v>
      </c>
      <c r="L375" s="11">
        <v>0</v>
      </c>
    </row>
    <row r="376" spans="1:12" ht="15">
      <c r="A376" s="13"/>
      <c r="B376" s="11"/>
      <c r="C376" s="11" t="s">
        <v>251</v>
      </c>
      <c r="D376" s="30">
        <v>10</v>
      </c>
      <c r="E376" s="26">
        <v>0.4</v>
      </c>
      <c r="F376" s="26">
        <v>0.42</v>
      </c>
      <c r="G376" s="26">
        <f>F376*H377/100</f>
        <v>0.0378</v>
      </c>
      <c r="H376" s="30">
        <v>46</v>
      </c>
      <c r="I376" s="26">
        <f t="shared" si="91"/>
        <v>0.3822</v>
      </c>
      <c r="J376" s="22">
        <f t="shared" si="92"/>
        <v>0.529</v>
      </c>
      <c r="K376" s="11">
        <v>0</v>
      </c>
      <c r="L376" s="11">
        <v>0</v>
      </c>
    </row>
    <row r="377" spans="1:12" ht="15">
      <c r="A377" s="13"/>
      <c r="B377" s="55"/>
      <c r="C377" s="55" t="s">
        <v>252</v>
      </c>
      <c r="D377" s="56">
        <v>10</v>
      </c>
      <c r="E377" s="57">
        <v>0</v>
      </c>
      <c r="F377" s="57">
        <v>0</v>
      </c>
      <c r="G377" s="26">
        <f aca="true" t="shared" si="93" ref="G377:G389">F377*H377/100</f>
        <v>0</v>
      </c>
      <c r="H377" s="30">
        <v>9</v>
      </c>
      <c r="I377" s="26">
        <f t="shared" si="91"/>
        <v>0</v>
      </c>
      <c r="J377" s="22">
        <f t="shared" si="92"/>
        <v>0.133</v>
      </c>
      <c r="K377" s="11">
        <v>0</v>
      </c>
      <c r="L377" s="11">
        <v>0</v>
      </c>
    </row>
    <row r="378" spans="2:12" ht="15">
      <c r="B378" s="11"/>
      <c r="C378" s="11" t="s">
        <v>31</v>
      </c>
      <c r="D378" s="30">
        <v>10</v>
      </c>
      <c r="E378" s="26">
        <v>0.25</v>
      </c>
      <c r="F378" s="26">
        <v>0.263</v>
      </c>
      <c r="G378" s="26">
        <f t="shared" si="93"/>
        <v>0.02893</v>
      </c>
      <c r="H378" s="30">
        <v>11</v>
      </c>
      <c r="I378" s="26">
        <f t="shared" si="91"/>
        <v>0.23407</v>
      </c>
      <c r="J378" s="22">
        <f t="shared" si="92"/>
        <v>0.218</v>
      </c>
      <c r="K378" s="11">
        <v>0</v>
      </c>
      <c r="L378" s="11">
        <v>0</v>
      </c>
    </row>
    <row r="379" spans="2:12" ht="15">
      <c r="B379" s="11"/>
      <c r="C379" s="11" t="s">
        <v>55</v>
      </c>
      <c r="D379" s="30">
        <v>10</v>
      </c>
      <c r="E379" s="26">
        <v>0.25</v>
      </c>
      <c r="F379" s="26">
        <v>0.263</v>
      </c>
      <c r="G379" s="26">
        <f t="shared" si="93"/>
        <v>0.05523000000000001</v>
      </c>
      <c r="H379" s="30">
        <v>21</v>
      </c>
      <c r="I379" s="26">
        <f t="shared" si="91"/>
        <v>0.20777</v>
      </c>
      <c r="J379" s="22">
        <f t="shared" si="92"/>
        <v>0.18</v>
      </c>
      <c r="K379" s="1">
        <v>0.015</v>
      </c>
      <c r="L379" s="1">
        <v>0.015</v>
      </c>
    </row>
    <row r="380" spans="2:12" ht="15">
      <c r="B380" s="11"/>
      <c r="C380" s="11" t="s">
        <v>253</v>
      </c>
      <c r="D380" s="30">
        <v>10</v>
      </c>
      <c r="E380" s="26">
        <v>0.063</v>
      </c>
      <c r="F380" s="26">
        <v>0.066</v>
      </c>
      <c r="G380" s="26">
        <f t="shared" si="93"/>
        <v>0.00066</v>
      </c>
      <c r="H380" s="31">
        <v>1</v>
      </c>
      <c r="I380" s="26">
        <f t="shared" si="91"/>
        <v>0.06534000000000001</v>
      </c>
      <c r="J380" s="22">
        <f t="shared" si="92"/>
        <v>0.03</v>
      </c>
      <c r="K380" s="1">
        <v>0</v>
      </c>
      <c r="L380" s="1">
        <v>0</v>
      </c>
    </row>
    <row r="381" spans="2:12" ht="15">
      <c r="B381" s="11"/>
      <c r="C381" s="11" t="s">
        <v>254</v>
      </c>
      <c r="D381" s="30">
        <v>10</v>
      </c>
      <c r="E381" s="26">
        <v>0.25</v>
      </c>
      <c r="F381" s="26">
        <v>0.263</v>
      </c>
      <c r="G381" s="26">
        <f t="shared" si="93"/>
        <v>0.039450000000000006</v>
      </c>
      <c r="H381" s="30">
        <v>15</v>
      </c>
      <c r="I381" s="26">
        <f t="shared" si="91"/>
        <v>0.22355</v>
      </c>
      <c r="J381" s="22">
        <f t="shared" si="92"/>
        <v>0.244</v>
      </c>
      <c r="K381" s="1">
        <v>0.0129</v>
      </c>
      <c r="L381" s="1">
        <v>0.0129</v>
      </c>
    </row>
    <row r="382" spans="2:12" ht="15">
      <c r="B382" s="69"/>
      <c r="C382" s="11" t="s">
        <v>292</v>
      </c>
      <c r="D382" s="30">
        <v>10</v>
      </c>
      <c r="E382" s="26">
        <v>0.25</v>
      </c>
      <c r="F382" s="26">
        <v>0.263</v>
      </c>
      <c r="G382" s="26" t="s">
        <v>293</v>
      </c>
      <c r="H382" s="30"/>
      <c r="I382" s="26"/>
      <c r="J382" s="22"/>
      <c r="K382" s="1">
        <v>0</v>
      </c>
      <c r="L382" s="1">
        <v>0</v>
      </c>
    </row>
    <row r="383" spans="2:12" ht="15">
      <c r="B383" s="95" t="s">
        <v>259</v>
      </c>
      <c r="C383" s="95" t="s">
        <v>255</v>
      </c>
      <c r="D383" s="103">
        <v>10</v>
      </c>
      <c r="E383" s="26">
        <v>0.63</v>
      </c>
      <c r="F383" s="26">
        <v>0.662</v>
      </c>
      <c r="G383" s="26">
        <f t="shared" si="93"/>
        <v>0.1324</v>
      </c>
      <c r="H383" s="30">
        <v>20</v>
      </c>
      <c r="I383" s="26">
        <f t="shared" si="91"/>
        <v>0.5296000000000001</v>
      </c>
      <c r="J383" s="22">
        <f>IF(P363&gt;0,ROUND(P363/1000,3),"")</f>
        <v>1.269</v>
      </c>
      <c r="K383" s="1">
        <v>0</v>
      </c>
      <c r="L383" s="1">
        <v>0</v>
      </c>
    </row>
    <row r="384" spans="2:12" ht="15">
      <c r="B384" s="96"/>
      <c r="C384" s="96"/>
      <c r="D384" s="104"/>
      <c r="E384" s="26">
        <v>0.63</v>
      </c>
      <c r="F384" s="26">
        <v>0.662</v>
      </c>
      <c r="G384" s="26">
        <f t="shared" si="93"/>
        <v>0.24494</v>
      </c>
      <c r="H384" s="31">
        <v>37</v>
      </c>
      <c r="I384" s="26">
        <f t="shared" si="91"/>
        <v>0.41706000000000004</v>
      </c>
      <c r="J384" s="22">
        <f>IF(P364&gt;0,ROUND(P364/1000,3),"")</f>
      </c>
      <c r="K384" s="1">
        <v>0</v>
      </c>
      <c r="L384" s="1">
        <v>0.015</v>
      </c>
    </row>
    <row r="385" spans="2:12" ht="15">
      <c r="B385" s="11"/>
      <c r="C385" s="11" t="s">
        <v>256</v>
      </c>
      <c r="D385" s="30">
        <v>10</v>
      </c>
      <c r="E385" s="26">
        <v>0.25</v>
      </c>
      <c r="F385" s="26">
        <v>0.263</v>
      </c>
      <c r="G385" s="26">
        <f t="shared" si="93"/>
        <v>0.09468</v>
      </c>
      <c r="H385" s="30">
        <v>36</v>
      </c>
      <c r="I385" s="26">
        <f t="shared" si="91"/>
        <v>0.16832000000000003</v>
      </c>
      <c r="J385" s="22">
        <f>IF(P365&gt;0,ROUND(P365/1000,3),"")</f>
        <v>0.287</v>
      </c>
      <c r="K385" s="1">
        <v>0.0129</v>
      </c>
      <c r="L385" s="1">
        <v>0.0129</v>
      </c>
    </row>
    <row r="386" spans="2:12" ht="15">
      <c r="B386" s="11"/>
      <c r="C386" s="11" t="s">
        <v>155</v>
      </c>
      <c r="D386" s="30">
        <v>10</v>
      </c>
      <c r="E386" s="26">
        <v>0.25</v>
      </c>
      <c r="F386" s="26">
        <v>0.263</v>
      </c>
      <c r="G386" s="26">
        <f t="shared" si="93"/>
        <v>0.04997</v>
      </c>
      <c r="H386" s="30">
        <v>19</v>
      </c>
      <c r="I386" s="26">
        <f t="shared" si="91"/>
        <v>0.21303</v>
      </c>
      <c r="J386" s="22">
        <f>IF(P368&gt;0,ROUND(P368/1000,3),"")</f>
        <v>0.183</v>
      </c>
      <c r="K386" s="1">
        <v>0</v>
      </c>
      <c r="L386" s="1">
        <v>0</v>
      </c>
    </row>
    <row r="387" spans="2:12" ht="15">
      <c r="B387" s="11"/>
      <c r="C387" s="47" t="s">
        <v>257</v>
      </c>
      <c r="D387" s="31">
        <v>10</v>
      </c>
      <c r="E387" s="27">
        <v>0.4</v>
      </c>
      <c r="F387" s="27">
        <f>E387*1.05</f>
        <v>0.42000000000000004</v>
      </c>
      <c r="G387" s="27">
        <f t="shared" si="93"/>
        <v>0</v>
      </c>
      <c r="H387" s="31">
        <v>0</v>
      </c>
      <c r="I387" s="26">
        <f t="shared" si="91"/>
        <v>0.42000000000000004</v>
      </c>
      <c r="J387" s="22">
        <f>IF(P369&gt;0,ROUND(P369/1000,3),"")</f>
        <v>0.1</v>
      </c>
      <c r="K387" s="1">
        <v>0</v>
      </c>
      <c r="L387" s="1">
        <v>0</v>
      </c>
    </row>
    <row r="388" spans="2:12" ht="15">
      <c r="B388" s="11"/>
      <c r="C388" s="11" t="s">
        <v>258</v>
      </c>
      <c r="D388" s="30">
        <v>10</v>
      </c>
      <c r="E388" s="26">
        <v>0.4</v>
      </c>
      <c r="F388" s="26">
        <v>0.42</v>
      </c>
      <c r="G388" s="26">
        <f t="shared" si="93"/>
        <v>0.14279999999999998</v>
      </c>
      <c r="H388" s="30">
        <v>34</v>
      </c>
      <c r="I388" s="26">
        <f t="shared" si="91"/>
        <v>0.2772</v>
      </c>
      <c r="J388" s="22">
        <f>IF(P370&gt;0,ROUND(P370/1000,3),"")</f>
        <v>0.607</v>
      </c>
      <c r="K388" s="1">
        <v>0.015</v>
      </c>
      <c r="L388" s="1">
        <v>0.015</v>
      </c>
    </row>
    <row r="389" spans="2:12" ht="15">
      <c r="B389" s="11"/>
      <c r="C389" s="11" t="s">
        <v>38</v>
      </c>
      <c r="D389" s="30">
        <v>10</v>
      </c>
      <c r="E389" s="26">
        <v>0.1</v>
      </c>
      <c r="F389" s="26">
        <v>0.105</v>
      </c>
      <c r="G389" s="26">
        <f t="shared" si="93"/>
        <v>0.04935</v>
      </c>
      <c r="H389" s="30">
        <v>47</v>
      </c>
      <c r="I389" s="26">
        <f t="shared" si="91"/>
        <v>0.05565</v>
      </c>
      <c r="J389" s="22">
        <f>IF(P371&gt;0,ROUND(P371/1000,3),"")</f>
        <v>0.166</v>
      </c>
      <c r="K389" s="1">
        <v>0</v>
      </c>
      <c r="L389" s="14">
        <v>0</v>
      </c>
    </row>
    <row r="390" spans="2:12" ht="15">
      <c r="B390" s="95" t="s">
        <v>309</v>
      </c>
      <c r="C390" s="95" t="s">
        <v>308</v>
      </c>
      <c r="D390" s="103">
        <v>6</v>
      </c>
      <c r="E390" s="26">
        <v>0.32</v>
      </c>
      <c r="F390" s="26">
        <v>0.336</v>
      </c>
      <c r="G390" s="26">
        <f>F390*H390/100</f>
        <v>0.13776000000000002</v>
      </c>
      <c r="H390" s="30">
        <v>41</v>
      </c>
      <c r="I390" s="26">
        <f>F390-G390</f>
        <v>0.19824</v>
      </c>
      <c r="J390" s="22">
        <f>IF(P370&gt;0,ROUND(P370/1000,3),"")</f>
        <v>0.607</v>
      </c>
      <c r="K390" s="1">
        <v>0</v>
      </c>
      <c r="L390" s="1">
        <v>0</v>
      </c>
    </row>
    <row r="391" spans="2:12" ht="15">
      <c r="B391" s="96"/>
      <c r="C391" s="96"/>
      <c r="D391" s="104"/>
      <c r="E391" s="26">
        <v>0.32</v>
      </c>
      <c r="F391" s="26">
        <v>0.336</v>
      </c>
      <c r="G391" s="26">
        <f>F391*H391/100</f>
        <v>0.10752</v>
      </c>
      <c r="H391" s="31">
        <v>32</v>
      </c>
      <c r="I391" s="26">
        <f>F391-G391</f>
        <v>0.22848000000000002</v>
      </c>
      <c r="J391" s="22">
        <f>IF(P371&gt;0,ROUND(P371/1000,3),"")</f>
        <v>0.166</v>
      </c>
      <c r="K391" s="1">
        <v>0</v>
      </c>
      <c r="L391" s="1">
        <v>0</v>
      </c>
    </row>
    <row r="392" spans="2:8" ht="15">
      <c r="B392" s="13"/>
      <c r="C392" s="13"/>
      <c r="D392" s="13"/>
      <c r="E392" s="13"/>
      <c r="F392" s="13"/>
      <c r="G392" s="13"/>
      <c r="H392" s="13"/>
    </row>
    <row r="393" spans="2:8" ht="15">
      <c r="B393" s="13"/>
      <c r="C393" s="13"/>
      <c r="D393" s="13"/>
      <c r="E393" s="13"/>
      <c r="F393" s="13"/>
      <c r="G393" s="13"/>
      <c r="H393" s="13"/>
    </row>
    <row r="394" spans="2:8" ht="15">
      <c r="B394" s="13"/>
      <c r="C394" s="13"/>
      <c r="D394" s="13"/>
      <c r="E394" s="13"/>
      <c r="F394" s="13"/>
      <c r="G394" s="13"/>
      <c r="H394" s="13"/>
    </row>
    <row r="395" spans="2:8" ht="15">
      <c r="B395" s="13"/>
      <c r="C395" s="13"/>
      <c r="D395" s="13"/>
      <c r="E395" s="13"/>
      <c r="F395" s="13"/>
      <c r="G395" s="13"/>
      <c r="H395" s="13"/>
    </row>
    <row r="396" spans="2:8" ht="15">
      <c r="B396" s="13"/>
      <c r="C396" s="13"/>
      <c r="D396" s="13"/>
      <c r="E396" s="13"/>
      <c r="F396" s="13"/>
      <c r="G396" s="13"/>
      <c r="H396" s="13"/>
    </row>
    <row r="397" ht="15">
      <c r="B397" s="13"/>
    </row>
    <row r="675" ht="15">
      <c r="K675" s="13"/>
    </row>
  </sheetData>
  <sheetProtection/>
  <mergeCells count="327">
    <mergeCell ref="A95:A96"/>
    <mergeCell ref="C168:C169"/>
    <mergeCell ref="D168:D169"/>
    <mergeCell ref="C157:C158"/>
    <mergeCell ref="D157:D158"/>
    <mergeCell ref="B159:B160"/>
    <mergeCell ref="C159:C160"/>
    <mergeCell ref="D159:D160"/>
    <mergeCell ref="A117:A118"/>
    <mergeCell ref="D172:D173"/>
    <mergeCell ref="D277:D278"/>
    <mergeCell ref="B216:B217"/>
    <mergeCell ref="C216:C217"/>
    <mergeCell ref="B183:B184"/>
    <mergeCell ref="C183:C184"/>
    <mergeCell ref="D275:D276"/>
    <mergeCell ref="D270:D271"/>
    <mergeCell ref="C268:C269"/>
    <mergeCell ref="B179:B180"/>
    <mergeCell ref="B390:B391"/>
    <mergeCell ref="C390:C391"/>
    <mergeCell ref="D390:D391"/>
    <mergeCell ref="C372:C373"/>
    <mergeCell ref="A262:A263"/>
    <mergeCell ref="A264:A265"/>
    <mergeCell ref="B270:B271"/>
    <mergeCell ref="C279:C280"/>
    <mergeCell ref="C270:C271"/>
    <mergeCell ref="B268:B269"/>
    <mergeCell ref="B157:B158"/>
    <mergeCell ref="A270:A271"/>
    <mergeCell ref="A268:A269"/>
    <mergeCell ref="D183:D184"/>
    <mergeCell ref="B181:B182"/>
    <mergeCell ref="D225:D226"/>
    <mergeCell ref="C181:C182"/>
    <mergeCell ref="D181:D182"/>
    <mergeCell ref="B266:B267"/>
    <mergeCell ref="D268:D269"/>
    <mergeCell ref="B72:B73"/>
    <mergeCell ref="C179:C180"/>
    <mergeCell ref="D179:D180"/>
    <mergeCell ref="B176:B177"/>
    <mergeCell ref="A143:A144"/>
    <mergeCell ref="B145:B146"/>
    <mergeCell ref="C145:C146"/>
    <mergeCell ref="D145:D146"/>
    <mergeCell ref="C176:C177"/>
    <mergeCell ref="D176:D177"/>
    <mergeCell ref="A61:A62"/>
    <mergeCell ref="B63:B64"/>
    <mergeCell ref="C63:C64"/>
    <mergeCell ref="D63:D64"/>
    <mergeCell ref="A65:A66"/>
    <mergeCell ref="B67:B68"/>
    <mergeCell ref="C67:C68"/>
    <mergeCell ref="D67:D68"/>
    <mergeCell ref="A67:A68"/>
    <mergeCell ref="C83:C84"/>
    <mergeCell ref="D83:D84"/>
    <mergeCell ref="A78:A79"/>
    <mergeCell ref="B80:B81"/>
    <mergeCell ref="C72:C73"/>
    <mergeCell ref="D72:D73"/>
    <mergeCell ref="B74:B75"/>
    <mergeCell ref="A72:A73"/>
    <mergeCell ref="C74:C75"/>
    <mergeCell ref="D74:D75"/>
    <mergeCell ref="A76:A77"/>
    <mergeCell ref="D76:D77"/>
    <mergeCell ref="A63:A64"/>
    <mergeCell ref="B65:B66"/>
    <mergeCell ref="C65:C66"/>
    <mergeCell ref="D65:D66"/>
    <mergeCell ref="B69:B70"/>
    <mergeCell ref="C69:C70"/>
    <mergeCell ref="D69:D70"/>
    <mergeCell ref="A70:A71"/>
    <mergeCell ref="D89:D90"/>
    <mergeCell ref="D102:D103"/>
    <mergeCell ref="A91:A92"/>
    <mergeCell ref="C80:C81"/>
    <mergeCell ref="D80:D81"/>
    <mergeCell ref="D78:D79"/>
    <mergeCell ref="C78:C79"/>
    <mergeCell ref="B78:B79"/>
    <mergeCell ref="A81:A82"/>
    <mergeCell ref="B83:B84"/>
    <mergeCell ref="D85:D86"/>
    <mergeCell ref="A89:A90"/>
    <mergeCell ref="D91:D92"/>
    <mergeCell ref="A87:A88"/>
    <mergeCell ref="B89:B90"/>
    <mergeCell ref="A93:A94"/>
    <mergeCell ref="A85:A86"/>
    <mergeCell ref="B87:B88"/>
    <mergeCell ref="C87:C88"/>
    <mergeCell ref="D87:D88"/>
    <mergeCell ref="A100:A101"/>
    <mergeCell ref="B102:B103"/>
    <mergeCell ref="C102:C103"/>
    <mergeCell ref="C108:C109"/>
    <mergeCell ref="A119:A120"/>
    <mergeCell ref="A83:A84"/>
    <mergeCell ref="B85:B86"/>
    <mergeCell ref="C85:C86"/>
    <mergeCell ref="A111:A112"/>
    <mergeCell ref="C89:C90"/>
    <mergeCell ref="B93:B94"/>
    <mergeCell ref="C93:C94"/>
    <mergeCell ref="D93:D94"/>
    <mergeCell ref="A113:A114"/>
    <mergeCell ref="B115:B116"/>
    <mergeCell ref="C115:C116"/>
    <mergeCell ref="D115:D116"/>
    <mergeCell ref="A106:A107"/>
    <mergeCell ref="B108:B109"/>
    <mergeCell ref="D108:D109"/>
    <mergeCell ref="B95:B96"/>
    <mergeCell ref="C95:C96"/>
    <mergeCell ref="D95:D96"/>
    <mergeCell ref="B113:B114"/>
    <mergeCell ref="C113:C114"/>
    <mergeCell ref="D113:D114"/>
    <mergeCell ref="B97:B98"/>
    <mergeCell ref="D97:D98"/>
    <mergeCell ref="B121:B122"/>
    <mergeCell ref="C121:C122"/>
    <mergeCell ref="D121:D122"/>
    <mergeCell ref="B125:B126"/>
    <mergeCell ref="D125:D126"/>
    <mergeCell ref="A97:A98"/>
    <mergeCell ref="C125:C126"/>
    <mergeCell ref="D119:D120"/>
    <mergeCell ref="B119:B120"/>
    <mergeCell ref="C119:C120"/>
    <mergeCell ref="D162:D163"/>
    <mergeCell ref="C141:C142"/>
    <mergeCell ref="B141:B142"/>
    <mergeCell ref="D127:D128"/>
    <mergeCell ref="A121:A122"/>
    <mergeCell ref="A139:A140"/>
    <mergeCell ref="A137:A138"/>
    <mergeCell ref="B139:B140"/>
    <mergeCell ref="D123:D124"/>
    <mergeCell ref="A125:A126"/>
    <mergeCell ref="D141:D142"/>
    <mergeCell ref="C46:C47"/>
    <mergeCell ref="D46:D47"/>
    <mergeCell ref="A52:A53"/>
    <mergeCell ref="B54:B55"/>
    <mergeCell ref="A56:A57"/>
    <mergeCell ref="C135:C136"/>
    <mergeCell ref="D135:D136"/>
    <mergeCell ref="A123:A124"/>
    <mergeCell ref="B123:B124"/>
    <mergeCell ref="B61:B62"/>
    <mergeCell ref="C61:C62"/>
    <mergeCell ref="D61:D62"/>
    <mergeCell ref="A44:A45"/>
    <mergeCell ref="B46:B47"/>
    <mergeCell ref="C139:C140"/>
    <mergeCell ref="C97:C98"/>
    <mergeCell ref="D139:D140"/>
    <mergeCell ref="B127:B128"/>
    <mergeCell ref="C123:C124"/>
    <mergeCell ref="D54:D55"/>
    <mergeCell ref="A54:A55"/>
    <mergeCell ref="A59:A60"/>
    <mergeCell ref="B58:B59"/>
    <mergeCell ref="C58:C59"/>
    <mergeCell ref="D58:D59"/>
    <mergeCell ref="C40:C41"/>
    <mergeCell ref="D40:D41"/>
    <mergeCell ref="A40:A41"/>
    <mergeCell ref="B42:B43"/>
    <mergeCell ref="C42:C43"/>
    <mergeCell ref="D42:D43"/>
    <mergeCell ref="A42:A43"/>
    <mergeCell ref="B56:B57"/>
    <mergeCell ref="C56:C57"/>
    <mergeCell ref="D56:D57"/>
    <mergeCell ref="C38:C39"/>
    <mergeCell ref="B38:B39"/>
    <mergeCell ref="B44:B45"/>
    <mergeCell ref="C44:C45"/>
    <mergeCell ref="D44:D45"/>
    <mergeCell ref="C54:C55"/>
    <mergeCell ref="B40:B41"/>
    <mergeCell ref="D26:D27"/>
    <mergeCell ref="D29:D30"/>
    <mergeCell ref="C29:C30"/>
    <mergeCell ref="B29:B30"/>
    <mergeCell ref="A36:A37"/>
    <mergeCell ref="D38:D39"/>
    <mergeCell ref="C36:C37"/>
    <mergeCell ref="D36:D37"/>
    <mergeCell ref="B36:B37"/>
    <mergeCell ref="A38:A39"/>
    <mergeCell ref="D33:D34"/>
    <mergeCell ref="B31:B32"/>
    <mergeCell ref="A29:A30"/>
    <mergeCell ref="C31:C32"/>
    <mergeCell ref="D31:D32"/>
    <mergeCell ref="A34:A35"/>
    <mergeCell ref="D9:D10"/>
    <mergeCell ref="A19:A20"/>
    <mergeCell ref="B21:B22"/>
    <mergeCell ref="C21:C22"/>
    <mergeCell ref="D21:D22"/>
    <mergeCell ref="C15:C16"/>
    <mergeCell ref="D15:D16"/>
    <mergeCell ref="A9:A10"/>
    <mergeCell ref="B9:B10"/>
    <mergeCell ref="C9:C10"/>
    <mergeCell ref="A27:A28"/>
    <mergeCell ref="B33:B34"/>
    <mergeCell ref="A31:A32"/>
    <mergeCell ref="C33:C34"/>
    <mergeCell ref="B26:B27"/>
    <mergeCell ref="A24:A25"/>
    <mergeCell ref="C26:C27"/>
    <mergeCell ref="C368:C369"/>
    <mergeCell ref="D368:D369"/>
    <mergeCell ref="B297:B298"/>
    <mergeCell ref="A313:A314"/>
    <mergeCell ref="B328:B329"/>
    <mergeCell ref="C328:C329"/>
    <mergeCell ref="D328:D329"/>
    <mergeCell ref="D355:D356"/>
    <mergeCell ref="A340:A341"/>
    <mergeCell ref="A347:A348"/>
    <mergeCell ref="B383:B384"/>
    <mergeCell ref="C383:C384"/>
    <mergeCell ref="D383:D384"/>
    <mergeCell ref="B363:B364"/>
    <mergeCell ref="B279:B284"/>
    <mergeCell ref="B285:B286"/>
    <mergeCell ref="C285:C286"/>
    <mergeCell ref="D285:D286"/>
    <mergeCell ref="C281:C282"/>
    <mergeCell ref="B368:B369"/>
    <mergeCell ref="C275:C276"/>
    <mergeCell ref="A266:A267"/>
    <mergeCell ref="A224:A225"/>
    <mergeCell ref="C239:C240"/>
    <mergeCell ref="B220:B221"/>
    <mergeCell ref="A260:A261"/>
    <mergeCell ref="A254:A255"/>
    <mergeCell ref="C254:C255"/>
    <mergeCell ref="B275:B276"/>
    <mergeCell ref="B257:B258"/>
    <mergeCell ref="A211:A212"/>
    <mergeCell ref="A204:A205"/>
    <mergeCell ref="D279:D280"/>
    <mergeCell ref="A227:A228"/>
    <mergeCell ref="B243:B244"/>
    <mergeCell ref="C243:C244"/>
    <mergeCell ref="D243:D244"/>
    <mergeCell ref="B277:B278"/>
    <mergeCell ref="C277:C278"/>
    <mergeCell ref="B214:B215"/>
    <mergeCell ref="C209:C210"/>
    <mergeCell ref="D209:D210"/>
    <mergeCell ref="A192:A193"/>
    <mergeCell ref="A200:A201"/>
    <mergeCell ref="C207:C208"/>
    <mergeCell ref="B207:B208"/>
    <mergeCell ref="A194:A195"/>
    <mergeCell ref="B209:B210"/>
    <mergeCell ref="D207:D208"/>
    <mergeCell ref="A364:A365"/>
    <mergeCell ref="A219:A220"/>
    <mergeCell ref="B234:B235"/>
    <mergeCell ref="C234:C235"/>
    <mergeCell ref="C266:C267"/>
    <mergeCell ref="C257:C258"/>
    <mergeCell ref="B288:B289"/>
    <mergeCell ref="A273:A274"/>
    <mergeCell ref="A352:A353"/>
    <mergeCell ref="B355:B356"/>
    <mergeCell ref="C363:C364"/>
    <mergeCell ref="D363:D364"/>
    <mergeCell ref="C283:C284"/>
    <mergeCell ref="C355:C356"/>
    <mergeCell ref="C288:C289"/>
    <mergeCell ref="D288:D289"/>
    <mergeCell ref="D297:D298"/>
    <mergeCell ref="D257:D258"/>
    <mergeCell ref="B225:B226"/>
    <mergeCell ref="C225:C226"/>
    <mergeCell ref="B239:B240"/>
    <mergeCell ref="D239:D240"/>
    <mergeCell ref="C297:C298"/>
    <mergeCell ref="D281:D282"/>
    <mergeCell ref="D283:D284"/>
    <mergeCell ref="D266:D267"/>
    <mergeCell ref="B254:B255"/>
    <mergeCell ref="A216:A217"/>
    <mergeCell ref="B231:B232"/>
    <mergeCell ref="C231:C232"/>
    <mergeCell ref="A214:A215"/>
    <mergeCell ref="B218:B219"/>
    <mergeCell ref="C218:C219"/>
    <mergeCell ref="B229:B230"/>
    <mergeCell ref="C229:C230"/>
    <mergeCell ref="C214:C215"/>
    <mergeCell ref="A74:A75"/>
    <mergeCell ref="B76:B77"/>
    <mergeCell ref="C76:C77"/>
    <mergeCell ref="A133:A134"/>
    <mergeCell ref="B135:B136"/>
    <mergeCell ref="B170:B171"/>
    <mergeCell ref="C170:C171"/>
    <mergeCell ref="C127:C128"/>
    <mergeCell ref="B162:B163"/>
    <mergeCell ref="C162:C163"/>
    <mergeCell ref="C172:C173"/>
    <mergeCell ref="B172:B173"/>
    <mergeCell ref="D234:D235"/>
    <mergeCell ref="C252:C253"/>
    <mergeCell ref="D254:D255"/>
    <mergeCell ref="C220:C221"/>
    <mergeCell ref="B174:B175"/>
    <mergeCell ref="C174:C175"/>
    <mergeCell ref="D174:D175"/>
    <mergeCell ref="D229:D2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2020-07-10T07:32:52Z</dcterms:modified>
  <cp:category/>
  <cp:version/>
  <cp:contentType/>
  <cp:contentStatus/>
</cp:coreProperties>
</file>