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324" windowWidth="10656" windowHeight="9264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D26" i="1"/>
  <c r="K25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D37" i="1"/>
  <c r="D31" i="1"/>
  <c r="AC23" i="1" l="1"/>
  <c r="AC22" i="1" s="1"/>
  <c r="AG109" i="1"/>
  <c r="AG20" i="1" s="1"/>
  <c r="D30" i="1"/>
  <c r="D29" i="1" s="1"/>
  <c r="E30" i="1"/>
  <c r="E29" i="1" s="1"/>
  <c r="F30" i="1"/>
  <c r="F29" i="1" s="1"/>
  <c r="G30" i="1"/>
  <c r="G29" i="1" s="1"/>
  <c r="H30" i="1"/>
  <c r="H29" i="1" s="1"/>
  <c r="I30" i="1"/>
  <c r="I29" i="1" s="1"/>
  <c r="J30" i="1"/>
  <c r="J29" i="1" s="1"/>
  <c r="K30" i="1"/>
  <c r="K29" i="1" s="1"/>
  <c r="L30" i="1"/>
  <c r="L29" i="1" s="1"/>
  <c r="N30" i="1"/>
  <c r="N29" i="1" s="1"/>
  <c r="O30" i="1"/>
  <c r="O29" i="1" s="1"/>
  <c r="P30" i="1"/>
  <c r="P29" i="1" s="1"/>
  <c r="Q30" i="1"/>
  <c r="Q29" i="1" s="1"/>
  <c r="R30" i="1"/>
  <c r="R29" i="1" s="1"/>
  <c r="S30" i="1"/>
  <c r="S29" i="1" s="1"/>
  <c r="T30" i="1"/>
  <c r="T29" i="1" s="1"/>
  <c r="U30" i="1"/>
  <c r="U29" i="1" s="1"/>
  <c r="V30" i="1"/>
  <c r="V29" i="1" s="1"/>
  <c r="W30" i="1"/>
  <c r="W29" i="1" s="1"/>
  <c r="X30" i="1"/>
  <c r="X29" i="1" s="1"/>
  <c r="Y30" i="1"/>
  <c r="Y29" i="1" s="1"/>
  <c r="Z30" i="1"/>
  <c r="Z29" i="1" s="1"/>
  <c r="AA30" i="1"/>
  <c r="AA29" i="1" s="1"/>
  <c r="AB30" i="1"/>
  <c r="AB29" i="1" s="1"/>
  <c r="AC30" i="1"/>
  <c r="AC29" i="1" s="1"/>
  <c r="AD30" i="1"/>
  <c r="AD29" i="1" s="1"/>
  <c r="AE30" i="1"/>
  <c r="AE29" i="1" s="1"/>
  <c r="AF30" i="1"/>
  <c r="AF29" i="1" s="1"/>
  <c r="AG30" i="1"/>
  <c r="AG29" i="1" s="1"/>
  <c r="AH30" i="1"/>
  <c r="AH29" i="1" s="1"/>
  <c r="AI30" i="1"/>
  <c r="AI29" i="1" s="1"/>
  <c r="M30" i="1"/>
  <c r="M29" i="1" s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D82" i="1"/>
  <c r="AI109" i="1"/>
  <c r="AH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I77" i="1"/>
  <c r="AH77" i="1"/>
  <c r="AG77" i="1"/>
  <c r="AF77" i="1"/>
  <c r="AE77" i="1"/>
  <c r="AD77" i="1"/>
  <c r="AC77" i="1"/>
  <c r="AC76" i="1" s="1"/>
  <c r="AB77" i="1"/>
  <c r="AB76" i="1" s="1"/>
  <c r="AA77" i="1"/>
  <c r="Z77" i="1"/>
  <c r="Y77" i="1"/>
  <c r="X77" i="1"/>
  <c r="W77" i="1"/>
  <c r="V77" i="1"/>
  <c r="U77" i="1"/>
  <c r="T77" i="1"/>
  <c r="S77" i="1"/>
  <c r="R77" i="1"/>
  <c r="Q77" i="1"/>
  <c r="Q76" i="1" s="1"/>
  <c r="P77" i="1"/>
  <c r="P76" i="1" s="1"/>
  <c r="O77" i="1"/>
  <c r="O76" i="1" s="1"/>
  <c r="N77" i="1"/>
  <c r="N76" i="1" s="1"/>
  <c r="M77" i="1"/>
  <c r="M76" i="1" s="1"/>
  <c r="L77" i="1"/>
  <c r="L76" i="1" s="1"/>
  <c r="K77" i="1"/>
  <c r="K76" i="1" s="1"/>
  <c r="J77" i="1"/>
  <c r="J76" i="1" s="1"/>
  <c r="I77" i="1"/>
  <c r="I76" i="1" s="1"/>
  <c r="H77" i="1"/>
  <c r="H76" i="1" s="1"/>
  <c r="G77" i="1"/>
  <c r="G76" i="1" s="1"/>
  <c r="F77" i="1"/>
  <c r="F76" i="1" s="1"/>
  <c r="E77" i="1"/>
  <c r="E76" i="1" s="1"/>
  <c r="D77" i="1"/>
  <c r="D76" i="1" s="1"/>
  <c r="AI76" i="1"/>
  <c r="AH76" i="1"/>
  <c r="AG76" i="1"/>
  <c r="AF76" i="1"/>
  <c r="AE76" i="1"/>
  <c r="AD76" i="1"/>
  <c r="AG36" i="1"/>
  <c r="AF36" i="1"/>
  <c r="AE36" i="1"/>
  <c r="AD36" i="1"/>
  <c r="AA36" i="1"/>
  <c r="Z36" i="1"/>
  <c r="Y36" i="1"/>
  <c r="X36" i="1"/>
  <c r="W36" i="1"/>
  <c r="V36" i="1"/>
  <c r="U36" i="1"/>
  <c r="T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I36" i="1"/>
  <c r="AH36" i="1"/>
  <c r="AC36" i="1"/>
  <c r="AB36" i="1"/>
  <c r="S36" i="1"/>
  <c r="AI23" i="1"/>
  <c r="AI22" i="1" s="1"/>
  <c r="AH23" i="1"/>
  <c r="AH22" i="1" s="1"/>
  <c r="AG23" i="1"/>
  <c r="AG22" i="1" s="1"/>
  <c r="AF23" i="1"/>
  <c r="AF22" i="1" s="1"/>
  <c r="AE23" i="1"/>
  <c r="AE22" i="1" s="1"/>
  <c r="AD23" i="1"/>
  <c r="AD22" i="1" s="1"/>
  <c r="AB23" i="1"/>
  <c r="AB22" i="1" s="1"/>
  <c r="AA23" i="1"/>
  <c r="AA22" i="1" s="1"/>
  <c r="Z23" i="1"/>
  <c r="Z22" i="1" s="1"/>
  <c r="Y23" i="1"/>
  <c r="Y22" i="1" s="1"/>
  <c r="X23" i="1"/>
  <c r="X22" i="1" s="1"/>
  <c r="W23" i="1"/>
  <c r="W22" i="1" s="1"/>
  <c r="V23" i="1"/>
  <c r="V22" i="1" s="1"/>
  <c r="U23" i="1"/>
  <c r="U22" i="1" s="1"/>
  <c r="T23" i="1"/>
  <c r="T22" i="1" s="1"/>
  <c r="S23" i="1"/>
  <c r="S22" i="1" s="1"/>
  <c r="R23" i="1"/>
  <c r="R22" i="1" s="1"/>
  <c r="Q23" i="1"/>
  <c r="Q22" i="1" s="1"/>
  <c r="P23" i="1"/>
  <c r="P22" i="1" s="1"/>
  <c r="O23" i="1"/>
  <c r="O22" i="1" s="1"/>
  <c r="N23" i="1"/>
  <c r="N22" i="1" s="1"/>
  <c r="M23" i="1"/>
  <c r="M22" i="1" s="1"/>
  <c r="L23" i="1"/>
  <c r="L22" i="1" s="1"/>
  <c r="K23" i="1"/>
  <c r="K22" i="1" s="1"/>
  <c r="J23" i="1"/>
  <c r="J22" i="1" s="1"/>
  <c r="I23" i="1"/>
  <c r="I22" i="1" s="1"/>
  <c r="H23" i="1"/>
  <c r="H22" i="1" s="1"/>
  <c r="G23" i="1"/>
  <c r="G22" i="1" s="1"/>
  <c r="F23" i="1"/>
  <c r="F22" i="1" s="1"/>
  <c r="E23" i="1"/>
  <c r="E22" i="1" s="1"/>
  <c r="D23" i="1"/>
  <c r="D22" i="1" s="1"/>
  <c r="AF21" i="1"/>
  <c r="AG21" i="1" l="1"/>
  <c r="AH28" i="1"/>
  <c r="Z28" i="1"/>
  <c r="L28" i="1"/>
  <c r="P28" i="1"/>
  <c r="P20" i="1" s="1"/>
  <c r="P21" i="1" s="1"/>
  <c r="U28" i="1"/>
  <c r="U20" i="1" s="1"/>
  <c r="U21" i="1" s="1"/>
  <c r="Y28" i="1"/>
  <c r="E28" i="1"/>
  <c r="I28" i="1"/>
  <c r="M28" i="1"/>
  <c r="Q28" i="1"/>
  <c r="AG28" i="1"/>
  <c r="H28" i="1"/>
  <c r="H20" i="1" s="1"/>
  <c r="H21" i="1" s="1"/>
  <c r="AF28" i="1"/>
  <c r="T28" i="1"/>
  <c r="F28" i="1"/>
  <c r="F20" i="1" s="1"/>
  <c r="F21" i="1" s="1"/>
  <c r="J28" i="1"/>
  <c r="J20" i="1" s="1"/>
  <c r="J21" i="1" s="1"/>
  <c r="N28" i="1"/>
  <c r="V28" i="1"/>
  <c r="K28" i="1"/>
  <c r="K20" i="1" s="1"/>
  <c r="K21" i="1" s="1"/>
  <c r="AA28" i="1"/>
  <c r="AA20" i="1" s="1"/>
  <c r="AA21" i="1" s="1"/>
  <c r="AI28" i="1"/>
  <c r="R28" i="1"/>
  <c r="G28" i="1"/>
  <c r="G20" i="1" s="1"/>
  <c r="G21" i="1" s="1"/>
  <c r="O28" i="1"/>
  <c r="O20" i="1" s="1"/>
  <c r="O21" i="1" s="1"/>
  <c r="S28" i="1"/>
  <c r="W28" i="1"/>
  <c r="W20" i="1" s="1"/>
  <c r="W21" i="1" s="1"/>
  <c r="X28" i="1"/>
  <c r="AC28" i="1"/>
  <c r="D28" i="1"/>
  <c r="D20" i="1" s="1"/>
  <c r="D21" i="1" s="1"/>
  <c r="AD28" i="1"/>
  <c r="L20" i="1"/>
  <c r="L21" i="1" s="1"/>
  <c r="AE28" i="1"/>
  <c r="AE20" i="1" s="1"/>
  <c r="AE21" i="1" s="1"/>
  <c r="AB28" i="1"/>
  <c r="V20" i="1" l="1"/>
  <c r="V21" i="1" s="1"/>
  <c r="E20" i="1"/>
  <c r="E21" i="1" s="1"/>
  <c r="Y20" i="1"/>
  <c r="Y21" i="1" s="1"/>
  <c r="Z20" i="1"/>
  <c r="Z21" i="1" s="1"/>
  <c r="I20" i="1"/>
  <c r="I21" i="1" s="1"/>
  <c r="M20" i="1"/>
  <c r="M21" i="1" s="1"/>
  <c r="AH20" i="1"/>
  <c r="AH21" i="1" s="1"/>
  <c r="Q20" i="1"/>
  <c r="Q21" i="1" s="1"/>
  <c r="T20" i="1"/>
  <c r="T21" i="1" s="1"/>
  <c r="R20" i="1"/>
  <c r="R21" i="1" s="1"/>
  <c r="N20" i="1"/>
  <c r="N21" i="1" s="1"/>
  <c r="S20" i="1"/>
  <c r="S21" i="1" s="1"/>
  <c r="AI20" i="1"/>
  <c r="AI21" i="1" s="1"/>
  <c r="AB20" i="1"/>
  <c r="AB21" i="1" s="1"/>
  <c r="AC20" i="1"/>
  <c r="AC21" i="1" s="1"/>
  <c r="AD20" i="1"/>
  <c r="AD21" i="1" s="1"/>
  <c r="X20" i="1"/>
  <c r="X21" i="1" s="1"/>
</calcChain>
</file>

<file path=xl/sharedStrings.xml><?xml version="1.0" encoding="utf-8"?>
<sst xmlns="http://schemas.openxmlformats.org/spreadsheetml/2006/main" count="933" uniqueCount="340">
  <si>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</si>
  <si>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</si>
  <si>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</si>
  <si>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</si>
  <si>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Идентификатор инвестиционного проекта</t>
  </si>
  <si>
    <t>Наименование количественного показателя, соответствующего цели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</si>
  <si>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</si>
  <si>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</si>
  <si>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</si>
  <si>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</si>
  <si>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</si>
  <si>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</si>
  <si>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</si>
  <si>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</si>
  <si>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</si>
  <si>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</si>
  <si>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</si>
  <si>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</si>
  <si>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</si>
  <si>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</si>
  <si>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</si>
  <si>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</si>
  <si>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</si>
  <si>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</si>
  <si>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</si>
  <si>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</si>
  <si>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</si>
  <si>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</si>
  <si>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</si>
  <si>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</si>
  <si>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</si>
  <si>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</si>
  <si>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</si>
  <si>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</si>
  <si>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</si>
  <si>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</si>
  <si>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</si>
  <si>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</si>
  <si>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</si>
  <si>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</si>
  <si>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</si>
  <si>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</si>
  <si>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</si>
  <si>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</si>
  <si>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</si>
  <si>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</si>
  <si>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</si>
  <si>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</si>
  <si>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</si>
  <si>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</si>
  <si>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</si>
  <si>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1.2.2.1.2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</si>
  <si>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</si>
  <si>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</si>
  <si>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</si>
  <si>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</si>
  <si>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</si>
  <si>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</si>
  <si>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</si>
  <si>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1.2.2.1.12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</si>
  <si>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</si>
  <si>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</si>
  <si>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</si>
  <si>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</si>
  <si>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</si>
  <si>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</si>
  <si>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</si>
  <si>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</si>
  <si>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</si>
  <si>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</si>
  <si>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</si>
  <si>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</t>
  </si>
  <si>
    <t>Муниципального предприятия "Всеволожское предприятие электрических сетей"</t>
  </si>
  <si>
    <t>1.2.1.1.1</t>
  </si>
  <si>
    <t>1.2.2.1.1</t>
  </si>
  <si>
    <t>1.4.1</t>
  </si>
  <si>
    <t>1.4.2</t>
  </si>
  <si>
    <t>нд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</si>
  <si>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</si>
  <si>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</si>
  <si>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показатель замены воздушных линий электропередачи км</t>
  </si>
  <si>
    <t>показатель замены кабельных линий электропередачи км</t>
  </si>
  <si>
    <t>5.5</t>
  </si>
  <si>
    <t>5.6</t>
  </si>
  <si>
    <t xml:space="preserve">за год 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</si>
  <si>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</si>
  <si>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</si>
  <si>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</si>
  <si>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1.2.2.1.18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</si>
  <si>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</si>
  <si>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</si>
  <si>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</si>
  <si>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</si>
  <si>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КЛ-6кВ ф.640-01 от РП-10 до ТП-90, L~150м,Колтушское ш. у д.20.  г.Всеволожск</t>
  </si>
  <si>
    <t>J_2000000139</t>
  </si>
  <si>
    <t xml:space="preserve">Реконструкция КЛ-6кВ ф.640-01 от РП-10 до ТП-94, L~550м., Колтушское ш. у д.20,  г.Всеволожск
</t>
  </si>
  <si>
    <t>J_2000001310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</si>
  <si>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</si>
  <si>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</si>
  <si>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</si>
  <si>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</si>
  <si>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</si>
  <si>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</si>
  <si>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1.6.1</t>
  </si>
  <si>
    <t>J_2000000455</t>
  </si>
  <si>
    <t>к приказу Минэнерго России</t>
  </si>
  <si>
    <t>от 25 апреля 2018 г. № 320</t>
  </si>
  <si>
    <t xml:space="preserve">1.2.3.2 </t>
  </si>
  <si>
    <t>Установка приборов учета, класс напряжения 6 (10) кВ</t>
  </si>
  <si>
    <t>1.2.3.2.1</t>
  </si>
  <si>
    <t>J_2100000054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</si>
  <si>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</si>
  <si>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</si>
  <si>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</si>
  <si>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</si>
  <si>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</si>
  <si>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</si>
  <si>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</si>
  <si>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</si>
  <si>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</si>
  <si>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</si>
  <si>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</si>
  <si>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</si>
  <si>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</si>
  <si>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</si>
  <si>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</si>
  <si>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</si>
  <si>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</si>
  <si>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</si>
  <si>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</si>
  <si>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</si>
  <si>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</si>
  <si>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Предложение по корректировке утвержденного плана</t>
  </si>
  <si>
    <t>Утвержденный план</t>
  </si>
  <si>
    <t>4.5</t>
  </si>
  <si>
    <t>4.6</t>
  </si>
  <si>
    <t>4.7</t>
  </si>
  <si>
    <t>4.8</t>
  </si>
  <si>
    <t>6.5</t>
  </si>
  <si>
    <t>6.6</t>
  </si>
  <si>
    <t>9.3</t>
  </si>
  <si>
    <t>9.4</t>
  </si>
  <si>
    <t>Предложение по корректировке плана</t>
  </si>
  <si>
    <t>Реконструкция ВЛ-0,4кВ  ТП-104 Ф.2,   L~445м , г. Всеволожск.</t>
  </si>
  <si>
    <t>J_2200001281</t>
  </si>
  <si>
    <t>Реконструкция ВЛ-10 кВ ф. 325-01 L~ 450 м,  ул. Пионерская,  п. Рахья</t>
  </si>
  <si>
    <t>J_2100001127</t>
  </si>
  <si>
    <t>1.2.2.1.13</t>
  </si>
  <si>
    <t>1.2.2.1.14</t>
  </si>
  <si>
    <t>1.2.2.1.19</t>
  </si>
  <si>
    <t>1.2.2.1.20</t>
  </si>
  <si>
    <t>1.2.2.1.21</t>
  </si>
  <si>
    <t>1.4.3</t>
  </si>
  <si>
    <t>1.4.4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</si>
  <si>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</si>
  <si>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</si>
  <si>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1.4.6</t>
  </si>
  <si>
    <t>1.4.7</t>
  </si>
  <si>
    <t>г.Всеволожск,КТПП-630 с трансформатором 400кВА на ул.Варшавская взамен ТП-11</t>
  </si>
  <si>
    <t>E_2000002515</t>
  </si>
  <si>
    <t>1.4.8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</si>
  <si>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</si>
  <si>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</si>
  <si>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</si>
  <si>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</si>
  <si>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пос. Токсово, КЛ-10 к от ТП-431 до ТП-324, фид. 601-08 АСБ-10-185</t>
  </si>
  <si>
    <t>J_2200000437</t>
  </si>
  <si>
    <t>1.2.2.1.3</t>
  </si>
  <si>
    <t>1.2.2.1.11</t>
  </si>
  <si>
    <t>1.4.5</t>
  </si>
  <si>
    <t>Замена ПУ на основании ФЗ 522 по классу напряжения 0,4кВ</t>
  </si>
  <si>
    <t>М_2200000055</t>
  </si>
  <si>
    <t>Распоряжением Комитета по ТЭК №79 от 31.10.2022г.</t>
  </si>
  <si>
    <t>г.Всеволожск, в ТП-85 замена оборудования.</t>
  </si>
  <si>
    <t>E_2300000158</t>
  </si>
  <si>
    <t>J_2300001125</t>
  </si>
  <si>
    <t xml:space="preserve"> 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</si>
  <si>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</si>
  <si>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</si>
  <si>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</si>
  <si>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</si>
  <si>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</si>
  <si>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</si>
  <si>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</si>
  <si>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 xml:space="preserve"> 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</si>
  <si>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</si>
  <si>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</si>
  <si>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</si>
  <si>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 xml:space="preserve"> 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</si>
  <si>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</si>
  <si>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</si>
  <si>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</si>
  <si>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</si>
  <si>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</si>
  <si>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 xml:space="preserve">  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</si>
  <si>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</si>
  <si>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</si>
  <si>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</si>
  <si>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</si>
  <si>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</si>
  <si>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</si>
  <si>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</si>
  <si>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</si>
  <si>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</si>
  <si>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</si>
  <si>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</si>
  <si>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</si>
  <si>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</si>
  <si>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 xml:space="preserve"> Реконструкция ВЛ-0,4кВ ТП-85 Ф.3 , L~430м г. Всеволожск.</t>
  </si>
  <si>
    <t>J_2200001296</t>
  </si>
  <si>
    <t xml:space="preserve"> Реконструкция ВЛ-0,4 кВ от ТП-322   L~700 м,  ул. Озерная, Токсово</t>
  </si>
  <si>
    <t>J_2200012102</t>
  </si>
  <si>
    <t xml:space="preserve"> Pеконструкция КЛ-10кВ от ПС-525 ф.525-203   L~200м,    ул. Гоголя, г.Всеволожск</t>
  </si>
  <si>
    <t>J_2200001312</t>
  </si>
  <si>
    <t>1.2.2.1.22</t>
  </si>
  <si>
    <t>Реконструкция КЛ-10 кВ ф.403-04  от ТП-92 до1-й  ОЛ в сторону ТП-112    L~210 м, г.Всеволожск.</t>
  </si>
  <si>
    <t>J_2200001317</t>
  </si>
  <si>
    <t>1.2.2.1.23</t>
  </si>
  <si>
    <t>Реконструкция КЛ-10 кВ ф.525-103 L~275 м  от ТП-172 до муфты в сторону ТП-31. г.Всеволожск.</t>
  </si>
  <si>
    <t>J_2200001322</t>
  </si>
  <si>
    <t>1.2.2.1.24</t>
  </si>
  <si>
    <t>Реконструкция ВЛ-0,4кВ ТП-69 Ф.7,   L~550м, г. Всеволожск.</t>
  </si>
  <si>
    <t>J_2000001292</t>
  </si>
  <si>
    <t>1.2.2.1.25</t>
  </si>
  <si>
    <t xml:space="preserve">пос.Рахья,ВЛ-0,4кВ от ТП-41 по ул.Луговая,ул.Железнодорожная,ул.Гладкинская,СИП-2 3х95+1х95, L=1100м </t>
  </si>
  <si>
    <t>E_0000001222</t>
  </si>
  <si>
    <t>1.2.2.1.26</t>
  </si>
  <si>
    <t xml:space="preserve">пос.Рахья,ВЛ-10кВ,от РТП-2983 до ТП-17,СИП-3 1х95, L=1150м </t>
  </si>
  <si>
    <t>E_0000001110</t>
  </si>
  <si>
    <t>1.2.2.1.27</t>
  </si>
  <si>
    <t xml:space="preserve">г.Всеволожск,ВЛ-0,4кВ от ТП-20 по ул.Некрасова,СИП-2 3х95+1х95, L=470м </t>
  </si>
  <si>
    <t>E_0000001225</t>
  </si>
  <si>
    <t>1.2.2.1.28</t>
  </si>
  <si>
    <t>1.2.2.1.29</t>
  </si>
  <si>
    <t>1.2.2.1.30</t>
  </si>
  <si>
    <t>1.2.2.1.31</t>
  </si>
  <si>
    <t>1.2.2.1.32</t>
  </si>
  <si>
    <t>1.2.2.1.33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</si>
  <si>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</si>
  <si>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</si>
  <si>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</si>
  <si>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</si>
  <si>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</si>
  <si>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</si>
  <si>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автомобиль легковой ВАЗ (НИВА) 3 шт</t>
  </si>
  <si>
    <t>J_2200000438</t>
  </si>
  <si>
    <t>Покупка электроинструмента и вспомогательных материалов для выполнения ИПР</t>
  </si>
  <si>
    <t>Автомобиль УАЗ</t>
  </si>
  <si>
    <t>E_2000000236</t>
  </si>
  <si>
    <t>1.6.4</t>
  </si>
  <si>
    <t>1.6.3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</si>
  <si>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</si>
  <si>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</si>
  <si>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</si>
  <si>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</si>
  <si>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</si>
  <si>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</si>
  <si>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</si>
  <si>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</si>
  <si>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</si>
  <si>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</si>
  <si>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</si>
  <si>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</si>
  <si>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</si>
  <si>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</si>
  <si>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</si>
  <si>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</si>
  <si>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</si>
  <si>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</si>
  <si>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</si>
  <si>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</si>
  <si>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</si>
  <si>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</si>
  <si>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</si>
  <si>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</si>
  <si>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</si>
  <si>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</si>
  <si>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</si>
  <si>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</si>
  <si>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</si>
  <si>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</si>
  <si>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</si>
  <si>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</si>
  <si>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</si>
  <si>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</si>
  <si>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</si>
  <si>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</si>
  <si>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Приобретение и установка программно-аппаратного комплекса "Пирамида 2.0 "</t>
  </si>
  <si>
    <t>N_2300000458</t>
  </si>
  <si>
    <t>1.6.5</t>
  </si>
  <si>
    <t>Автогидроподъемник</t>
  </si>
  <si>
    <t>J_2100000436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</si>
  <si>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</si>
  <si>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</si>
  <si>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1.2.1.1.4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</si>
  <si>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</si>
  <si>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</si>
  <si>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Реконструкция ВЛ-0,4 кВ фид. 3 ТП-426, L= 80 м., ул.Санаторная, п. Токсово  (Кривенок Н.Н. 21/Д-511 от 28.09.21 г.)</t>
  </si>
  <si>
    <t>М_2200031221</t>
  </si>
  <si>
    <t>1.2.2.1.37</t>
  </si>
  <si>
    <t>1.2.2.1.38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</si>
  <si>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</si>
  <si>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</si>
  <si>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</si>
  <si>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</si>
  <si>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</si>
  <si>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</si>
  <si>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КВЛ-0,4 кВ от ТП-41, L-85 м., Октябрьский пр., уч. 101, г. Всеволожск  (ИП Астров С.А. 21/Д-340 от 29.07.21 г.)</t>
  </si>
  <si>
    <t>N_2300032622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</si>
  <si>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</si>
  <si>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</si>
  <si>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Строительство ВЛИ-0,4 кВ от ТП-323, L-150 м., ул. Школьная, уч. 8а, п. Токсово   (ИП Шанина М.А. 22/Д-081 от 19.03.22)</t>
  </si>
  <si>
    <t>N_2300032227</t>
  </si>
  <si>
    <t>1.4.15</t>
  </si>
  <si>
    <t>1.4.16</t>
  </si>
  <si>
    <t>1.4.17</t>
  </si>
  <si>
    <t>1.4.18</t>
  </si>
  <si>
    <t>1.4.19</t>
  </si>
  <si>
    <t>1.4.20</t>
  </si>
  <si>
    <t>Реконструкция ВЛ-0,4 кВ фид. 3 ТП-426, L= 80 м., ул.Санаторная, п. Токсово  (Елисеева К.И. 22/Д-414 от 29.06.22 г.)</t>
  </si>
  <si>
    <t>N_2300031256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</si>
  <si>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</si>
  <si>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</si>
  <si>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</si>
  <si>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</si>
  <si>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 xml:space="preserve">Строительство: КТП-П-630/10/0,4 кВ с трансформатором ТМГ-400 кВА, КЛ-10 кВ от оп. ВЛЗ-10 кВ ф. 403-04 до проектируемой КТПП, L~200м.,КЛ-0,4 кВ от проектируемой КТПП до проектируемого КК L~120м.г. Всеволожск, ул. Пушкинская, уч. 128-Б (Уваров А.Н. 22/Д-706 от 11.11.22 г.)
</t>
  </si>
  <si>
    <t>N_2300032623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</si>
  <si>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</si>
  <si>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</si>
  <si>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Строительство КТПН-630 с трансформатором 630кВА взамен ТП-12 в массиве дер.Лепсари (ОД-19/Д-706 от 17.08.20)</t>
  </si>
  <si>
    <t>L_2100002590</t>
  </si>
  <si>
    <t>1.4.21</t>
  </si>
  <si>
    <t>1.4.22</t>
  </si>
  <si>
    <t>1.4.23</t>
  </si>
  <si>
    <t>1.4.24</t>
  </si>
  <si>
    <t>1.4.25</t>
  </si>
  <si>
    <t>1.2.1.1.5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</si>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</sst>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49" fontId="1" fillId="0" borderId="6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2" fontId="1" fillId="0" borderId="22" xfId="2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8" xfId="1" applyNumberFormat="1" applyFont="1" applyFill="1" applyBorder="1" applyAlignment="1">
      <alignment horizontal="center" vertical="center" wrapText="1"/>
    </xf>
    <xf numFmtId="2" fontId="1" fillId="0" borderId="19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6" xfId="2" applyNumberFormat="1" applyFont="1" applyFill="1" applyBorder="1" applyAlignment="1">
      <alignment horizontal="left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1" fillId="0" borderId="6" xfId="1" applyNumberFormat="1" applyFont="1" applyFill="1" applyBorder="1" applyAlignment="1">
      <alignment horizontal="left"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0" fontId="1" fillId="0" borderId="6" xfId="1" applyNumberFormat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49" fontId="3" fillId="0" borderId="6" xfId="2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2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1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10" fontId="1" fillId="0" borderId="6" xfId="4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10" fontId="1" fillId="0" borderId="5" xfId="4" applyNumberFormat="1" applyFont="1" applyFill="1" applyBorder="1" applyAlignment="1">
      <alignment horizontal="center" vertical="center" wrapText="1"/>
    </xf>
    <xf numFmtId="10" fontId="1" fillId="0" borderId="3" xfId="4" applyNumberFormat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 vertical="center"/>
    </xf>
    <xf numFmtId="2" fontId="3" fillId="0" borderId="8" xfId="1" applyNumberFormat="1" applyFont="1" applyFill="1" applyBorder="1" applyAlignment="1">
      <alignment horizontal="center"/>
    </xf>
    <xf numFmtId="10" fontId="3" fillId="0" borderId="8" xfId="4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20" xfId="1" applyNumberFormat="1" applyFont="1" applyFill="1" applyBorder="1" applyAlignment="1">
      <alignment horizontal="center"/>
    </xf>
    <xf numFmtId="0" fontId="3" fillId="0" borderId="0" xfId="0" applyFont="1" applyFill="1"/>
    <xf numFmtId="49" fontId="3" fillId="0" borderId="9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 wrapText="1"/>
    </xf>
    <xf numFmtId="0" fontId="3" fillId="0" borderId="9" xfId="0" applyFont="1" applyFill="1" applyBorder="1"/>
    <xf numFmtId="2" fontId="3" fillId="0" borderId="9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6" xfId="1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/>
    </xf>
    <xf numFmtId="2" fontId="1" fillId="0" borderId="6" xfId="2" applyNumberFormat="1" applyFont="1" applyFill="1" applyBorder="1" applyAlignment="1">
      <alignment horizontal="center" vertical="center"/>
    </xf>
    <xf numFmtId="0" fontId="1" fillId="0" borderId="6" xfId="2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2" fontId="1" fillId="0" borderId="2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7" xfId="3"/>
    <cellStyle name="Обычный 7" xfId="1"/>
    <cellStyle name="Обычный 7 13" xfId="2"/>
    <cellStyle name="Процентный 3" xfId="4"/>
  </cellStyles>
  <dxfs count="404"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66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tabSelected="1" zoomScale="50" zoomScaleNormal="50" workbookViewId="0"/>
  </sheetViews>
  <sheetFormatPr defaultColWidth="9.109375" defaultRowHeight="15.6" x14ac:dyDescent="0.3"/>
  <cols>
    <col min="1" max="1" width="10.33203125" style="2" customWidth="1"/>
    <col min="2" max="2" width="48" style="2" customWidth="1"/>
    <col min="3" max="3" width="20.21875" style="2" customWidth="1"/>
    <col min="4" max="23" width="7.77734375" style="2" customWidth="1"/>
    <col min="24" max="24" width="9.88671875" style="2" bestFit="1" customWidth="1"/>
    <col min="25" max="25" width="9.109375" style="2"/>
    <col min="26" max="26" width="9.88671875" style="2" bestFit="1" customWidth="1"/>
    <col min="27" max="27" width="12.44140625" style="2" customWidth="1"/>
    <col min="28" max="198" width="9.109375" style="2"/>
    <col min="199" max="199" width="5.33203125" style="2" customWidth="1"/>
    <col min="200" max="200" width="18.109375" style="2" customWidth="1"/>
    <col min="201" max="201" width="9" style="2" customWidth="1"/>
    <col min="202" max="243" width="4" style="2" customWidth="1"/>
    <col min="244" max="454" width="9.109375" style="2"/>
    <col min="455" max="455" width="5.33203125" style="2" customWidth="1"/>
    <col min="456" max="456" width="18.109375" style="2" customWidth="1"/>
    <col min="457" max="457" width="9" style="2" customWidth="1"/>
    <col min="458" max="499" width="4" style="2" customWidth="1"/>
    <col min="500" max="710" width="9.109375" style="2"/>
    <col min="711" max="711" width="5.33203125" style="2" customWidth="1"/>
    <col min="712" max="712" width="18.109375" style="2" customWidth="1"/>
    <col min="713" max="713" width="9" style="2" customWidth="1"/>
    <col min="714" max="755" width="4" style="2" customWidth="1"/>
    <col min="756" max="966" width="9.109375" style="2"/>
    <col min="967" max="967" width="5.33203125" style="2" customWidth="1"/>
    <col min="968" max="968" width="18.109375" style="2" customWidth="1"/>
    <col min="969" max="969" width="9" style="2" customWidth="1"/>
    <col min="970" max="1011" width="4" style="2" customWidth="1"/>
    <col min="1012" max="1222" width="9.109375" style="2"/>
    <col min="1223" max="1223" width="5.33203125" style="2" customWidth="1"/>
    <col min="1224" max="1224" width="18.109375" style="2" customWidth="1"/>
    <col min="1225" max="1225" width="9" style="2" customWidth="1"/>
    <col min="1226" max="1267" width="4" style="2" customWidth="1"/>
    <col min="1268" max="1478" width="9.109375" style="2"/>
    <col min="1479" max="1479" width="5.33203125" style="2" customWidth="1"/>
    <col min="1480" max="1480" width="18.109375" style="2" customWidth="1"/>
    <col min="1481" max="1481" width="9" style="2" customWidth="1"/>
    <col min="1482" max="1523" width="4" style="2" customWidth="1"/>
    <col min="1524" max="1734" width="9.109375" style="2"/>
    <col min="1735" max="1735" width="5.33203125" style="2" customWidth="1"/>
    <col min="1736" max="1736" width="18.109375" style="2" customWidth="1"/>
    <col min="1737" max="1737" width="9" style="2" customWidth="1"/>
    <col min="1738" max="1779" width="4" style="2" customWidth="1"/>
    <col min="1780" max="1990" width="9.109375" style="2"/>
    <col min="1991" max="1991" width="5.33203125" style="2" customWidth="1"/>
    <col min="1992" max="1992" width="18.109375" style="2" customWidth="1"/>
    <col min="1993" max="1993" width="9" style="2" customWidth="1"/>
    <col min="1994" max="2035" width="4" style="2" customWidth="1"/>
    <col min="2036" max="2246" width="9.109375" style="2"/>
    <col min="2247" max="2247" width="5.33203125" style="2" customWidth="1"/>
    <col min="2248" max="2248" width="18.109375" style="2" customWidth="1"/>
    <col min="2249" max="2249" width="9" style="2" customWidth="1"/>
    <col min="2250" max="2291" width="4" style="2" customWidth="1"/>
    <col min="2292" max="2502" width="9.109375" style="2"/>
    <col min="2503" max="2503" width="5.33203125" style="2" customWidth="1"/>
    <col min="2504" max="2504" width="18.109375" style="2" customWidth="1"/>
    <col min="2505" max="2505" width="9" style="2" customWidth="1"/>
    <col min="2506" max="2547" width="4" style="2" customWidth="1"/>
    <col min="2548" max="2758" width="9.109375" style="2"/>
    <col min="2759" max="2759" width="5.33203125" style="2" customWidth="1"/>
    <col min="2760" max="2760" width="18.109375" style="2" customWidth="1"/>
    <col min="2761" max="2761" width="9" style="2" customWidth="1"/>
    <col min="2762" max="2803" width="4" style="2" customWidth="1"/>
    <col min="2804" max="3014" width="9.109375" style="2"/>
    <col min="3015" max="3015" width="5.33203125" style="2" customWidth="1"/>
    <col min="3016" max="3016" width="18.109375" style="2" customWidth="1"/>
    <col min="3017" max="3017" width="9" style="2" customWidth="1"/>
    <col min="3018" max="3059" width="4" style="2" customWidth="1"/>
    <col min="3060" max="3270" width="9.109375" style="2"/>
    <col min="3271" max="3271" width="5.33203125" style="2" customWidth="1"/>
    <col min="3272" max="3272" width="18.109375" style="2" customWidth="1"/>
    <col min="3273" max="3273" width="9" style="2" customWidth="1"/>
    <col min="3274" max="3315" width="4" style="2" customWidth="1"/>
    <col min="3316" max="3526" width="9.109375" style="2"/>
    <col min="3527" max="3527" width="5.33203125" style="2" customWidth="1"/>
    <col min="3528" max="3528" width="18.109375" style="2" customWidth="1"/>
    <col min="3529" max="3529" width="9" style="2" customWidth="1"/>
    <col min="3530" max="3571" width="4" style="2" customWidth="1"/>
    <col min="3572" max="3782" width="9.109375" style="2"/>
    <col min="3783" max="3783" width="5.33203125" style="2" customWidth="1"/>
    <col min="3784" max="3784" width="18.109375" style="2" customWidth="1"/>
    <col min="3785" max="3785" width="9" style="2" customWidth="1"/>
    <col min="3786" max="3827" width="4" style="2" customWidth="1"/>
    <col min="3828" max="4038" width="9.109375" style="2"/>
    <col min="4039" max="4039" width="5.33203125" style="2" customWidth="1"/>
    <col min="4040" max="4040" width="18.109375" style="2" customWidth="1"/>
    <col min="4041" max="4041" width="9" style="2" customWidth="1"/>
    <col min="4042" max="4083" width="4" style="2" customWidth="1"/>
    <col min="4084" max="4294" width="9.109375" style="2"/>
    <col min="4295" max="4295" width="5.33203125" style="2" customWidth="1"/>
    <col min="4296" max="4296" width="18.109375" style="2" customWidth="1"/>
    <col min="4297" max="4297" width="9" style="2" customWidth="1"/>
    <col min="4298" max="4339" width="4" style="2" customWidth="1"/>
    <col min="4340" max="4550" width="9.109375" style="2"/>
    <col min="4551" max="4551" width="5.33203125" style="2" customWidth="1"/>
    <col min="4552" max="4552" width="18.109375" style="2" customWidth="1"/>
    <col min="4553" max="4553" width="9" style="2" customWidth="1"/>
    <col min="4554" max="4595" width="4" style="2" customWidth="1"/>
    <col min="4596" max="4806" width="9.109375" style="2"/>
    <col min="4807" max="4807" width="5.33203125" style="2" customWidth="1"/>
    <col min="4808" max="4808" width="18.109375" style="2" customWidth="1"/>
    <col min="4809" max="4809" width="9" style="2" customWidth="1"/>
    <col min="4810" max="4851" width="4" style="2" customWidth="1"/>
    <col min="4852" max="5062" width="9.109375" style="2"/>
    <col min="5063" max="5063" width="5.33203125" style="2" customWidth="1"/>
    <col min="5064" max="5064" width="18.109375" style="2" customWidth="1"/>
    <col min="5065" max="5065" width="9" style="2" customWidth="1"/>
    <col min="5066" max="5107" width="4" style="2" customWidth="1"/>
    <col min="5108" max="5318" width="9.109375" style="2"/>
    <col min="5319" max="5319" width="5.33203125" style="2" customWidth="1"/>
    <col min="5320" max="5320" width="18.109375" style="2" customWidth="1"/>
    <col min="5321" max="5321" width="9" style="2" customWidth="1"/>
    <col min="5322" max="5363" width="4" style="2" customWidth="1"/>
    <col min="5364" max="5574" width="9.109375" style="2"/>
    <col min="5575" max="5575" width="5.33203125" style="2" customWidth="1"/>
    <col min="5576" max="5576" width="18.109375" style="2" customWidth="1"/>
    <col min="5577" max="5577" width="9" style="2" customWidth="1"/>
    <col min="5578" max="5619" width="4" style="2" customWidth="1"/>
    <col min="5620" max="5830" width="9.109375" style="2"/>
    <col min="5831" max="5831" width="5.33203125" style="2" customWidth="1"/>
    <col min="5832" max="5832" width="18.109375" style="2" customWidth="1"/>
    <col min="5833" max="5833" width="9" style="2" customWidth="1"/>
    <col min="5834" max="5875" width="4" style="2" customWidth="1"/>
    <col min="5876" max="6086" width="9.109375" style="2"/>
    <col min="6087" max="6087" width="5.33203125" style="2" customWidth="1"/>
    <col min="6088" max="6088" width="18.109375" style="2" customWidth="1"/>
    <col min="6089" max="6089" width="9" style="2" customWidth="1"/>
    <col min="6090" max="6131" width="4" style="2" customWidth="1"/>
    <col min="6132" max="6342" width="9.109375" style="2"/>
    <col min="6343" max="6343" width="5.33203125" style="2" customWidth="1"/>
    <col min="6344" max="6344" width="18.109375" style="2" customWidth="1"/>
    <col min="6345" max="6345" width="9" style="2" customWidth="1"/>
    <col min="6346" max="6387" width="4" style="2" customWidth="1"/>
    <col min="6388" max="6598" width="9.109375" style="2"/>
    <col min="6599" max="6599" width="5.33203125" style="2" customWidth="1"/>
    <col min="6600" max="6600" width="18.109375" style="2" customWidth="1"/>
    <col min="6601" max="6601" width="9" style="2" customWidth="1"/>
    <col min="6602" max="6643" width="4" style="2" customWidth="1"/>
    <col min="6644" max="6854" width="9.109375" style="2"/>
    <col min="6855" max="6855" width="5.33203125" style="2" customWidth="1"/>
    <col min="6856" max="6856" width="18.109375" style="2" customWidth="1"/>
    <col min="6857" max="6857" width="9" style="2" customWidth="1"/>
    <col min="6858" max="6899" width="4" style="2" customWidth="1"/>
    <col min="6900" max="7110" width="9.109375" style="2"/>
    <col min="7111" max="7111" width="5.33203125" style="2" customWidth="1"/>
    <col min="7112" max="7112" width="18.109375" style="2" customWidth="1"/>
    <col min="7113" max="7113" width="9" style="2" customWidth="1"/>
    <col min="7114" max="7155" width="4" style="2" customWidth="1"/>
    <col min="7156" max="7366" width="9.109375" style="2"/>
    <col min="7367" max="7367" width="5.33203125" style="2" customWidth="1"/>
    <col min="7368" max="7368" width="18.109375" style="2" customWidth="1"/>
    <col min="7369" max="7369" width="9" style="2" customWidth="1"/>
    <col min="7370" max="7411" width="4" style="2" customWidth="1"/>
    <col min="7412" max="7622" width="9.109375" style="2"/>
    <col min="7623" max="7623" width="5.33203125" style="2" customWidth="1"/>
    <col min="7624" max="7624" width="18.109375" style="2" customWidth="1"/>
    <col min="7625" max="7625" width="9" style="2" customWidth="1"/>
    <col min="7626" max="7667" width="4" style="2" customWidth="1"/>
    <col min="7668" max="7878" width="9.109375" style="2"/>
    <col min="7879" max="7879" width="5.33203125" style="2" customWidth="1"/>
    <col min="7880" max="7880" width="18.109375" style="2" customWidth="1"/>
    <col min="7881" max="7881" width="9" style="2" customWidth="1"/>
    <col min="7882" max="7923" width="4" style="2" customWidth="1"/>
    <col min="7924" max="8134" width="9.109375" style="2"/>
    <col min="8135" max="8135" width="5.33203125" style="2" customWidth="1"/>
    <col min="8136" max="8136" width="18.109375" style="2" customWidth="1"/>
    <col min="8137" max="8137" width="9" style="2" customWidth="1"/>
    <col min="8138" max="8179" width="4" style="2" customWidth="1"/>
    <col min="8180" max="8390" width="9.109375" style="2"/>
    <col min="8391" max="8391" width="5.33203125" style="2" customWidth="1"/>
    <col min="8392" max="8392" width="18.109375" style="2" customWidth="1"/>
    <col min="8393" max="8393" width="9" style="2" customWidth="1"/>
    <col min="8394" max="8435" width="4" style="2" customWidth="1"/>
    <col min="8436" max="8646" width="9.109375" style="2"/>
    <col min="8647" max="8647" width="5.33203125" style="2" customWidth="1"/>
    <col min="8648" max="8648" width="18.109375" style="2" customWidth="1"/>
    <col min="8649" max="8649" width="9" style="2" customWidth="1"/>
    <col min="8650" max="8691" width="4" style="2" customWidth="1"/>
    <col min="8692" max="8902" width="9.109375" style="2"/>
    <col min="8903" max="8903" width="5.33203125" style="2" customWidth="1"/>
    <col min="8904" max="8904" width="18.109375" style="2" customWidth="1"/>
    <col min="8905" max="8905" width="9" style="2" customWidth="1"/>
    <col min="8906" max="8947" width="4" style="2" customWidth="1"/>
    <col min="8948" max="9158" width="9.109375" style="2"/>
    <col min="9159" max="9159" width="5.33203125" style="2" customWidth="1"/>
    <col min="9160" max="9160" width="18.109375" style="2" customWidth="1"/>
    <col min="9161" max="9161" width="9" style="2" customWidth="1"/>
    <col min="9162" max="9203" width="4" style="2" customWidth="1"/>
    <col min="9204" max="9414" width="9.109375" style="2"/>
    <col min="9415" max="9415" width="5.33203125" style="2" customWidth="1"/>
    <col min="9416" max="9416" width="18.109375" style="2" customWidth="1"/>
    <col min="9417" max="9417" width="9" style="2" customWidth="1"/>
    <col min="9418" max="9459" width="4" style="2" customWidth="1"/>
    <col min="9460" max="9670" width="9.109375" style="2"/>
    <col min="9671" max="9671" width="5.33203125" style="2" customWidth="1"/>
    <col min="9672" max="9672" width="18.109375" style="2" customWidth="1"/>
    <col min="9673" max="9673" width="9" style="2" customWidth="1"/>
    <col min="9674" max="9715" width="4" style="2" customWidth="1"/>
    <col min="9716" max="9926" width="9.109375" style="2"/>
    <col min="9927" max="9927" width="5.33203125" style="2" customWidth="1"/>
    <col min="9928" max="9928" width="18.109375" style="2" customWidth="1"/>
    <col min="9929" max="9929" width="9" style="2" customWidth="1"/>
    <col min="9930" max="9971" width="4" style="2" customWidth="1"/>
    <col min="9972" max="10182" width="9.109375" style="2"/>
    <col min="10183" max="10183" width="5.33203125" style="2" customWidth="1"/>
    <col min="10184" max="10184" width="18.109375" style="2" customWidth="1"/>
    <col min="10185" max="10185" width="9" style="2" customWidth="1"/>
    <col min="10186" max="10227" width="4" style="2" customWidth="1"/>
    <col min="10228" max="10438" width="9.109375" style="2"/>
    <col min="10439" max="10439" width="5.33203125" style="2" customWidth="1"/>
    <col min="10440" max="10440" width="18.109375" style="2" customWidth="1"/>
    <col min="10441" max="10441" width="9" style="2" customWidth="1"/>
    <col min="10442" max="10483" width="4" style="2" customWidth="1"/>
    <col min="10484" max="10694" width="9.109375" style="2"/>
    <col min="10695" max="10695" width="5.33203125" style="2" customWidth="1"/>
    <col min="10696" max="10696" width="18.109375" style="2" customWidth="1"/>
    <col min="10697" max="10697" width="9" style="2" customWidth="1"/>
    <col min="10698" max="10739" width="4" style="2" customWidth="1"/>
    <col min="10740" max="10950" width="9.109375" style="2"/>
    <col min="10951" max="10951" width="5.33203125" style="2" customWidth="1"/>
    <col min="10952" max="10952" width="18.109375" style="2" customWidth="1"/>
    <col min="10953" max="10953" width="9" style="2" customWidth="1"/>
    <col min="10954" max="10995" width="4" style="2" customWidth="1"/>
    <col min="10996" max="11206" width="9.109375" style="2"/>
    <col min="11207" max="11207" width="5.33203125" style="2" customWidth="1"/>
    <col min="11208" max="11208" width="18.109375" style="2" customWidth="1"/>
    <col min="11209" max="11209" width="9" style="2" customWidth="1"/>
    <col min="11210" max="11251" width="4" style="2" customWidth="1"/>
    <col min="11252" max="11462" width="9.109375" style="2"/>
    <col min="11463" max="11463" width="5.33203125" style="2" customWidth="1"/>
    <col min="11464" max="11464" width="18.109375" style="2" customWidth="1"/>
    <col min="11465" max="11465" width="9" style="2" customWidth="1"/>
    <col min="11466" max="11507" width="4" style="2" customWidth="1"/>
    <col min="11508" max="11718" width="9.109375" style="2"/>
    <col min="11719" max="11719" width="5.33203125" style="2" customWidth="1"/>
    <col min="11720" max="11720" width="18.109375" style="2" customWidth="1"/>
    <col min="11721" max="11721" width="9" style="2" customWidth="1"/>
    <col min="11722" max="11763" width="4" style="2" customWidth="1"/>
    <col min="11764" max="11974" width="9.109375" style="2"/>
    <col min="11975" max="11975" width="5.33203125" style="2" customWidth="1"/>
    <col min="11976" max="11976" width="18.109375" style="2" customWidth="1"/>
    <col min="11977" max="11977" width="9" style="2" customWidth="1"/>
    <col min="11978" max="12019" width="4" style="2" customWidth="1"/>
    <col min="12020" max="12230" width="9.109375" style="2"/>
    <col min="12231" max="12231" width="5.33203125" style="2" customWidth="1"/>
    <col min="12232" max="12232" width="18.109375" style="2" customWidth="1"/>
    <col min="12233" max="12233" width="9" style="2" customWidth="1"/>
    <col min="12234" max="12275" width="4" style="2" customWidth="1"/>
    <col min="12276" max="12486" width="9.109375" style="2"/>
    <col min="12487" max="12487" width="5.33203125" style="2" customWidth="1"/>
    <col min="12488" max="12488" width="18.109375" style="2" customWidth="1"/>
    <col min="12489" max="12489" width="9" style="2" customWidth="1"/>
    <col min="12490" max="12531" width="4" style="2" customWidth="1"/>
    <col min="12532" max="12742" width="9.109375" style="2"/>
    <col min="12743" max="12743" width="5.33203125" style="2" customWidth="1"/>
    <col min="12744" max="12744" width="18.109375" style="2" customWidth="1"/>
    <col min="12745" max="12745" width="9" style="2" customWidth="1"/>
    <col min="12746" max="12787" width="4" style="2" customWidth="1"/>
    <col min="12788" max="12998" width="9.109375" style="2"/>
    <col min="12999" max="12999" width="5.33203125" style="2" customWidth="1"/>
    <col min="13000" max="13000" width="18.109375" style="2" customWidth="1"/>
    <col min="13001" max="13001" width="9" style="2" customWidth="1"/>
    <col min="13002" max="13043" width="4" style="2" customWidth="1"/>
    <col min="13044" max="13254" width="9.109375" style="2"/>
    <col min="13255" max="13255" width="5.33203125" style="2" customWidth="1"/>
    <col min="13256" max="13256" width="18.109375" style="2" customWidth="1"/>
    <col min="13257" max="13257" width="9" style="2" customWidth="1"/>
    <col min="13258" max="13299" width="4" style="2" customWidth="1"/>
    <col min="13300" max="13510" width="9.109375" style="2"/>
    <col min="13511" max="13511" width="5.33203125" style="2" customWidth="1"/>
    <col min="13512" max="13512" width="18.109375" style="2" customWidth="1"/>
    <col min="13513" max="13513" width="9" style="2" customWidth="1"/>
    <col min="13514" max="13555" width="4" style="2" customWidth="1"/>
    <col min="13556" max="13766" width="9.109375" style="2"/>
    <col min="13767" max="13767" width="5.33203125" style="2" customWidth="1"/>
    <col min="13768" max="13768" width="18.109375" style="2" customWidth="1"/>
    <col min="13769" max="13769" width="9" style="2" customWidth="1"/>
    <col min="13770" max="13811" width="4" style="2" customWidth="1"/>
    <col min="13812" max="14022" width="9.109375" style="2"/>
    <col min="14023" max="14023" width="5.33203125" style="2" customWidth="1"/>
    <col min="14024" max="14024" width="18.109375" style="2" customWidth="1"/>
    <col min="14025" max="14025" width="9" style="2" customWidth="1"/>
    <col min="14026" max="14067" width="4" style="2" customWidth="1"/>
    <col min="14068" max="14278" width="9.109375" style="2"/>
    <col min="14279" max="14279" width="5.33203125" style="2" customWidth="1"/>
    <col min="14280" max="14280" width="18.109375" style="2" customWidth="1"/>
    <col min="14281" max="14281" width="9" style="2" customWidth="1"/>
    <col min="14282" max="14323" width="4" style="2" customWidth="1"/>
    <col min="14324" max="14534" width="9.109375" style="2"/>
    <col min="14535" max="14535" width="5.33203125" style="2" customWidth="1"/>
    <col min="14536" max="14536" width="18.109375" style="2" customWidth="1"/>
    <col min="14537" max="14537" width="9" style="2" customWidth="1"/>
    <col min="14538" max="14579" width="4" style="2" customWidth="1"/>
    <col min="14580" max="14790" width="9.109375" style="2"/>
    <col min="14791" max="14791" width="5.33203125" style="2" customWidth="1"/>
    <col min="14792" max="14792" width="18.109375" style="2" customWidth="1"/>
    <col min="14793" max="14793" width="9" style="2" customWidth="1"/>
    <col min="14794" max="14835" width="4" style="2" customWidth="1"/>
    <col min="14836" max="15046" width="9.109375" style="2"/>
    <col min="15047" max="15047" width="5.33203125" style="2" customWidth="1"/>
    <col min="15048" max="15048" width="18.109375" style="2" customWidth="1"/>
    <col min="15049" max="15049" width="9" style="2" customWidth="1"/>
    <col min="15050" max="15091" width="4" style="2" customWidth="1"/>
    <col min="15092" max="15302" width="9.109375" style="2"/>
    <col min="15303" max="15303" width="5.33203125" style="2" customWidth="1"/>
    <col min="15304" max="15304" width="18.109375" style="2" customWidth="1"/>
    <col min="15305" max="15305" width="9" style="2" customWidth="1"/>
    <col min="15306" max="15347" width="4" style="2" customWidth="1"/>
    <col min="15348" max="15558" width="9.109375" style="2"/>
    <col min="15559" max="15559" width="5.33203125" style="2" customWidth="1"/>
    <col min="15560" max="15560" width="18.109375" style="2" customWidth="1"/>
    <col min="15561" max="15561" width="9" style="2" customWidth="1"/>
    <col min="15562" max="15603" width="4" style="2" customWidth="1"/>
    <col min="15604" max="15814" width="9.109375" style="2"/>
    <col min="15815" max="15815" width="5.33203125" style="2" customWidth="1"/>
    <col min="15816" max="15816" width="18.109375" style="2" customWidth="1"/>
    <col min="15817" max="15817" width="9" style="2" customWidth="1"/>
    <col min="15818" max="15859" width="4" style="2" customWidth="1"/>
    <col min="15860" max="16070" width="9.109375" style="2"/>
    <col min="16071" max="16071" width="5.33203125" style="2" customWidth="1"/>
    <col min="16072" max="16072" width="18.109375" style="2" customWidth="1"/>
    <col min="16073" max="16073" width="9" style="2" customWidth="1"/>
    <col min="16074" max="16115" width="4" style="2" customWidth="1"/>
    <col min="16116" max="16384" width="9.109375" style="2"/>
  </cols>
  <sheetData>
    <row r="1" spans="1:35" ht="34.799999999999997" customHeight="1" x14ac:dyDescent="0.3">
      <c r="AA1" s="6" t="s">
        <v>105</v>
      </c>
      <c r="AB1" s="6"/>
    </row>
    <row r="2" spans="1:35" ht="27.6" customHeight="1" x14ac:dyDescent="0.3">
      <c r="AA2" s="6" t="s">
        <v>106</v>
      </c>
      <c r="AB2" s="7"/>
    </row>
    <row r="3" spans="1:35" ht="30" hidden="1" customHeight="1" x14ac:dyDescent="0.3"/>
    <row r="4" spans="1:35" x14ac:dyDescent="0.3">
      <c r="A4" s="8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35" x14ac:dyDescent="0.3">
      <c r="R5" s="2" t="s">
        <v>84</v>
      </c>
      <c r="S5" s="9">
        <v>2023</v>
      </c>
      <c r="T5" s="10"/>
    </row>
    <row r="6" spans="1:35" hidden="1" x14ac:dyDescent="0.3"/>
    <row r="7" spans="1:35" x14ac:dyDescent="0.3">
      <c r="P7" s="2" t="s">
        <v>1</v>
      </c>
      <c r="Q7" s="11" t="s">
        <v>72</v>
      </c>
      <c r="R7" s="11"/>
      <c r="S7" s="11"/>
      <c r="T7" s="11"/>
      <c r="U7" s="11"/>
      <c r="V7" s="11"/>
      <c r="W7" s="11"/>
      <c r="X7" s="11"/>
      <c r="Y7" s="11"/>
    </row>
    <row r="8" spans="1:35" x14ac:dyDescent="0.3">
      <c r="Q8" s="12" t="s">
        <v>2</v>
      </c>
      <c r="R8" s="12"/>
      <c r="S8" s="12"/>
      <c r="T8" s="12"/>
      <c r="U8" s="12"/>
      <c r="V8" s="12"/>
      <c r="W8" s="12"/>
      <c r="X8" s="12"/>
      <c r="Y8" s="12"/>
    </row>
    <row r="9" spans="1:35" hidden="1" x14ac:dyDescent="0.3"/>
    <row r="10" spans="1:35" x14ac:dyDescent="0.3">
      <c r="S10" s="2" t="s">
        <v>85</v>
      </c>
      <c r="T10" s="9">
        <v>2023</v>
      </c>
      <c r="U10" s="10"/>
      <c r="V10" s="2" t="s">
        <v>86</v>
      </c>
    </row>
    <row r="11" spans="1:35" hidden="1" x14ac:dyDescent="0.3"/>
    <row r="12" spans="1:35" x14ac:dyDescent="0.3">
      <c r="Q12" s="2" t="s">
        <v>3</v>
      </c>
      <c r="R12" s="13" t="s">
        <v>172</v>
      </c>
      <c r="S12" s="13"/>
      <c r="T12" s="13"/>
      <c r="U12" s="13"/>
      <c r="V12" s="13"/>
      <c r="W12" s="13"/>
      <c r="X12" s="13"/>
      <c r="Y12" s="13"/>
      <c r="Z12" s="13"/>
      <c r="AA12" s="13"/>
    </row>
    <row r="13" spans="1:35" ht="16.2" thickBot="1" x14ac:dyDescent="0.35">
      <c r="R13" s="12" t="s">
        <v>87</v>
      </c>
      <c r="S13" s="12"/>
      <c r="T13" s="12"/>
      <c r="U13" s="12"/>
      <c r="V13" s="12"/>
      <c r="W13" s="12"/>
      <c r="X13" s="12"/>
      <c r="Y13" s="12"/>
      <c r="Z13" s="12"/>
      <c r="AA13" s="12"/>
    </row>
    <row r="14" spans="1:35" ht="16.2" hidden="1" thickBot="1" x14ac:dyDescent="0.35"/>
    <row r="15" spans="1:35" s="41" customFormat="1" x14ac:dyDescent="0.3">
      <c r="A15" s="36" t="s">
        <v>111</v>
      </c>
      <c r="B15" s="37" t="s">
        <v>112</v>
      </c>
      <c r="C15" s="37" t="s">
        <v>4</v>
      </c>
      <c r="D15" s="38" t="s">
        <v>113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40"/>
    </row>
    <row r="16" spans="1:35" s="41" customFormat="1" ht="112.95" customHeight="1" x14ac:dyDescent="0.3">
      <c r="A16" s="42"/>
      <c r="B16" s="43"/>
      <c r="C16" s="43"/>
      <c r="D16" s="44" t="s">
        <v>114</v>
      </c>
      <c r="E16" s="44"/>
      <c r="F16" s="44"/>
      <c r="G16" s="44"/>
      <c r="H16" s="44"/>
      <c r="I16" s="44"/>
      <c r="J16" s="44"/>
      <c r="K16" s="44"/>
      <c r="L16" s="45" t="s">
        <v>115</v>
      </c>
      <c r="M16" s="45"/>
      <c r="N16" s="43"/>
      <c r="O16" s="43"/>
      <c r="P16" s="43"/>
      <c r="Q16" s="43"/>
      <c r="R16" s="46" t="s">
        <v>116</v>
      </c>
      <c r="S16" s="47"/>
      <c r="T16" s="47"/>
      <c r="U16" s="47"/>
      <c r="V16" s="47"/>
      <c r="W16" s="48"/>
      <c r="X16" s="43" t="s">
        <v>117</v>
      </c>
      <c r="Y16" s="43"/>
      <c r="Z16" s="43"/>
      <c r="AA16" s="43"/>
      <c r="AB16" s="46" t="s">
        <v>118</v>
      </c>
      <c r="AC16" s="47"/>
      <c r="AD16" s="46" t="s">
        <v>119</v>
      </c>
      <c r="AE16" s="47"/>
      <c r="AF16" s="47"/>
      <c r="AG16" s="48"/>
      <c r="AH16" s="43" t="s">
        <v>120</v>
      </c>
      <c r="AI16" s="49"/>
    </row>
    <row r="17" spans="1:37" s="41" customFormat="1" ht="194.4" customHeight="1" x14ac:dyDescent="0.3">
      <c r="A17" s="42"/>
      <c r="B17" s="43"/>
      <c r="C17" s="43"/>
      <c r="D17" s="44" t="s">
        <v>121</v>
      </c>
      <c r="E17" s="44"/>
      <c r="F17" s="50" t="s">
        <v>122</v>
      </c>
      <c r="G17" s="51"/>
      <c r="H17" s="44" t="s">
        <v>78</v>
      </c>
      <c r="I17" s="44"/>
      <c r="J17" s="44" t="s">
        <v>79</v>
      </c>
      <c r="K17" s="44"/>
      <c r="L17" s="52" t="s">
        <v>123</v>
      </c>
      <c r="M17" s="53"/>
      <c r="N17" s="54" t="s">
        <v>80</v>
      </c>
      <c r="O17" s="52"/>
      <c r="P17" s="54" t="s">
        <v>81</v>
      </c>
      <c r="Q17" s="52"/>
      <c r="R17" s="4" t="s">
        <v>124</v>
      </c>
      <c r="S17" s="5"/>
      <c r="T17" s="4" t="s">
        <v>125</v>
      </c>
      <c r="U17" s="5"/>
      <c r="V17" s="4" t="s">
        <v>126</v>
      </c>
      <c r="W17" s="5"/>
      <c r="X17" s="4" t="s">
        <v>127</v>
      </c>
      <c r="Y17" s="5"/>
      <c r="Z17" s="4" t="s">
        <v>128</v>
      </c>
      <c r="AA17" s="5"/>
      <c r="AB17" s="43" t="s">
        <v>129</v>
      </c>
      <c r="AC17" s="43"/>
      <c r="AD17" s="46" t="s">
        <v>130</v>
      </c>
      <c r="AE17" s="48"/>
      <c r="AF17" s="46" t="s">
        <v>131</v>
      </c>
      <c r="AG17" s="48"/>
      <c r="AH17" s="43" t="s">
        <v>5</v>
      </c>
      <c r="AI17" s="49"/>
    </row>
    <row r="18" spans="1:37" s="41" customFormat="1" ht="57.6" customHeight="1" thickBot="1" x14ac:dyDescent="0.35">
      <c r="A18" s="55"/>
      <c r="B18" s="56"/>
      <c r="C18" s="56"/>
      <c r="D18" s="14" t="s">
        <v>133</v>
      </c>
      <c r="E18" s="14" t="s">
        <v>132</v>
      </c>
      <c r="F18" s="14" t="s">
        <v>133</v>
      </c>
      <c r="G18" s="14" t="s">
        <v>132</v>
      </c>
      <c r="H18" s="14" t="s">
        <v>133</v>
      </c>
      <c r="I18" s="14" t="s">
        <v>132</v>
      </c>
      <c r="J18" s="14" t="s">
        <v>133</v>
      </c>
      <c r="K18" s="14" t="s">
        <v>132</v>
      </c>
      <c r="L18" s="14" t="s">
        <v>133</v>
      </c>
      <c r="M18" s="14" t="s">
        <v>132</v>
      </c>
      <c r="N18" s="14" t="s">
        <v>133</v>
      </c>
      <c r="O18" s="14" t="s">
        <v>132</v>
      </c>
      <c r="P18" s="14" t="s">
        <v>133</v>
      </c>
      <c r="Q18" s="14" t="s">
        <v>132</v>
      </c>
      <c r="R18" s="14" t="s">
        <v>133</v>
      </c>
      <c r="S18" s="14" t="s">
        <v>132</v>
      </c>
      <c r="T18" s="14" t="s">
        <v>133</v>
      </c>
      <c r="U18" s="14" t="s">
        <v>132</v>
      </c>
      <c r="V18" s="14" t="s">
        <v>133</v>
      </c>
      <c r="W18" s="14" t="s">
        <v>132</v>
      </c>
      <c r="X18" s="14" t="s">
        <v>133</v>
      </c>
      <c r="Y18" s="14" t="s">
        <v>132</v>
      </c>
      <c r="Z18" s="14" t="s">
        <v>133</v>
      </c>
      <c r="AA18" s="14" t="s">
        <v>132</v>
      </c>
      <c r="AB18" s="14" t="s">
        <v>133</v>
      </c>
      <c r="AC18" s="14" t="s">
        <v>132</v>
      </c>
      <c r="AD18" s="14" t="s">
        <v>133</v>
      </c>
      <c r="AE18" s="14" t="s">
        <v>132</v>
      </c>
      <c r="AF18" s="14" t="s">
        <v>133</v>
      </c>
      <c r="AG18" s="14" t="s">
        <v>142</v>
      </c>
      <c r="AH18" s="14" t="s">
        <v>133</v>
      </c>
      <c r="AI18" s="15" t="s">
        <v>132</v>
      </c>
    </row>
    <row r="19" spans="1:37" s="64" customFormat="1" ht="16.2" thickBot="1" x14ac:dyDescent="0.35">
      <c r="A19" s="57">
        <v>1</v>
      </c>
      <c r="B19" s="58">
        <v>2</v>
      </c>
      <c r="C19" s="59">
        <v>3</v>
      </c>
      <c r="D19" s="60" t="s">
        <v>6</v>
      </c>
      <c r="E19" s="60" t="s">
        <v>7</v>
      </c>
      <c r="F19" s="60" t="s">
        <v>8</v>
      </c>
      <c r="G19" s="60" t="s">
        <v>9</v>
      </c>
      <c r="H19" s="60" t="s">
        <v>134</v>
      </c>
      <c r="I19" s="60" t="s">
        <v>135</v>
      </c>
      <c r="J19" s="60" t="s">
        <v>136</v>
      </c>
      <c r="K19" s="60" t="s">
        <v>137</v>
      </c>
      <c r="L19" s="61" t="s">
        <v>10</v>
      </c>
      <c r="M19" s="61" t="s">
        <v>11</v>
      </c>
      <c r="N19" s="61" t="s">
        <v>12</v>
      </c>
      <c r="O19" s="61" t="s">
        <v>13</v>
      </c>
      <c r="P19" s="61" t="s">
        <v>82</v>
      </c>
      <c r="Q19" s="61" t="s">
        <v>83</v>
      </c>
      <c r="R19" s="62" t="s">
        <v>14</v>
      </c>
      <c r="S19" s="62" t="s">
        <v>15</v>
      </c>
      <c r="T19" s="62" t="s">
        <v>16</v>
      </c>
      <c r="U19" s="62" t="s">
        <v>17</v>
      </c>
      <c r="V19" s="62" t="s">
        <v>138</v>
      </c>
      <c r="W19" s="62" t="s">
        <v>139</v>
      </c>
      <c r="X19" s="62" t="s">
        <v>18</v>
      </c>
      <c r="Y19" s="62" t="s">
        <v>19</v>
      </c>
      <c r="Z19" s="62" t="s">
        <v>20</v>
      </c>
      <c r="AA19" s="62" t="s">
        <v>21</v>
      </c>
      <c r="AB19" s="62" t="s">
        <v>22</v>
      </c>
      <c r="AC19" s="62" t="s">
        <v>23</v>
      </c>
      <c r="AD19" s="60" t="s">
        <v>24</v>
      </c>
      <c r="AE19" s="62" t="s">
        <v>25</v>
      </c>
      <c r="AF19" s="62" t="s">
        <v>140</v>
      </c>
      <c r="AG19" s="62" t="s">
        <v>141</v>
      </c>
      <c r="AH19" s="62" t="s">
        <v>26</v>
      </c>
      <c r="AI19" s="63" t="s">
        <v>27</v>
      </c>
    </row>
    <row r="20" spans="1:37" s="64" customFormat="1" x14ac:dyDescent="0.3">
      <c r="A20" s="65">
        <v>0</v>
      </c>
      <c r="B20" s="66" t="s">
        <v>28</v>
      </c>
      <c r="C20" s="67"/>
      <c r="D20" s="68">
        <f>D22+D28+D82+D109</f>
        <v>0</v>
      </c>
      <c r="E20" s="68">
        <f>E22+E28+E82+E109</f>
        <v>0</v>
      </c>
      <c r="F20" s="68">
        <f>F22+F28+F82+F109</f>
        <v>0</v>
      </c>
      <c r="G20" s="68">
        <f>G22+G28+G82+G109</f>
        <v>0</v>
      </c>
      <c r="H20" s="68">
        <f>H22+H28+H82+H109</f>
        <v>3.05</v>
      </c>
      <c r="I20" s="68">
        <f>I22+I28+I82+I109</f>
        <v>4.3900000000000006</v>
      </c>
      <c r="J20" s="68">
        <f>J22+J28+J82+J109</f>
        <v>19.600000000000001</v>
      </c>
      <c r="K20" s="68">
        <f>K22+K28+K82+K109</f>
        <v>5.5</v>
      </c>
      <c r="L20" s="68">
        <f>L22+L28+L82+L109</f>
        <v>0.8</v>
      </c>
      <c r="M20" s="68">
        <f>M22+M28+M82+M109</f>
        <v>1.76</v>
      </c>
      <c r="N20" s="68">
        <f>N22+N28+N82+N109</f>
        <v>11.525</v>
      </c>
      <c r="O20" s="68">
        <f>O22+O28+O82+O109</f>
        <v>1.637</v>
      </c>
      <c r="P20" s="68">
        <f>P22+P28+P82+P109</f>
        <v>3.0200000000000005</v>
      </c>
      <c r="Q20" s="68">
        <f>Q22+Q28+Q82+Q109</f>
        <v>0.09</v>
      </c>
      <c r="R20" s="68">
        <f>R22+R28+R82+R109</f>
        <v>-0.15600000000000008</v>
      </c>
      <c r="S20" s="68">
        <f>S22+S28+S82+S109</f>
        <v>-4.8000000000000001E-2</v>
      </c>
      <c r="T20" s="68">
        <f>T22+T28+T82+T109</f>
        <v>-0.15701400000000004</v>
      </c>
      <c r="U20" s="68">
        <f>U22+U28+U82+U109</f>
        <v>-4.8312000000000008E-2</v>
      </c>
      <c r="V20" s="68">
        <f>V22+V28+V82+V109</f>
        <v>0</v>
      </c>
      <c r="W20" s="68">
        <f>W22+W28+W82+W109</f>
        <v>0</v>
      </c>
      <c r="X20" s="68">
        <f>X22+X28+X82+X109</f>
        <v>447</v>
      </c>
      <c r="Y20" s="68">
        <f>Y22+Y28+Y82+Y109</f>
        <v>353</v>
      </c>
      <c r="Z20" s="68">
        <f>Z22+Z28+Z82+Z109</f>
        <v>0</v>
      </c>
      <c r="AA20" s="68">
        <f>AA22+AA28+AA82+AA109</f>
        <v>0</v>
      </c>
      <c r="AB20" s="68">
        <f>AB22+AB28+AB82+AB109</f>
        <v>12.366950000000001</v>
      </c>
      <c r="AC20" s="68">
        <f>AC22+AC28+AC82+AC109</f>
        <v>35.887363207999996</v>
      </c>
      <c r="AD20" s="68">
        <f>AD22+AD28+AD82+AD109</f>
        <v>0</v>
      </c>
      <c r="AE20" s="68">
        <f>AE22+AE28+AE82+AE109</f>
        <v>0</v>
      </c>
      <c r="AF20" s="68">
        <v>2.8</v>
      </c>
      <c r="AG20" s="68">
        <f>AG109</f>
        <v>5.7269990000000002</v>
      </c>
      <c r="AH20" s="68">
        <f>AH22+AH28+AH82+AH109</f>
        <v>0</v>
      </c>
      <c r="AI20" s="68">
        <f>AI22+AI28+AI82+AI109</f>
        <v>0</v>
      </c>
    </row>
    <row r="21" spans="1:37" s="64" customFormat="1" x14ac:dyDescent="0.3">
      <c r="A21" s="26">
        <v>1</v>
      </c>
      <c r="B21" s="69" t="s">
        <v>29</v>
      </c>
      <c r="C21" s="16" t="s">
        <v>30</v>
      </c>
      <c r="D21" s="17">
        <f>D20</f>
        <v>0</v>
      </c>
      <c r="E21" s="17">
        <f t="shared" ref="E21:AI21" si="0">E20</f>
        <v>0</v>
      </c>
      <c r="F21" s="17">
        <f t="shared" si="0"/>
        <v>0</v>
      </c>
      <c r="G21" s="17">
        <f t="shared" si="0"/>
        <v>0</v>
      </c>
      <c r="H21" s="17">
        <f t="shared" si="0"/>
        <v>3.05</v>
      </c>
      <c r="I21" s="17">
        <f t="shared" si="0"/>
        <v>4.3900000000000006</v>
      </c>
      <c r="J21" s="17">
        <f t="shared" si="0"/>
        <v>19.600000000000001</v>
      </c>
      <c r="K21" s="17">
        <f t="shared" si="0"/>
        <v>5.5</v>
      </c>
      <c r="L21" s="17">
        <f t="shared" si="0"/>
        <v>0.8</v>
      </c>
      <c r="M21" s="17">
        <f t="shared" si="0"/>
        <v>1.76</v>
      </c>
      <c r="N21" s="17">
        <f t="shared" si="0"/>
        <v>11.525</v>
      </c>
      <c r="O21" s="17">
        <f t="shared" si="0"/>
        <v>1.637</v>
      </c>
      <c r="P21" s="17">
        <f t="shared" si="0"/>
        <v>3.0200000000000005</v>
      </c>
      <c r="Q21" s="17">
        <f t="shared" si="0"/>
        <v>0.09</v>
      </c>
      <c r="R21" s="17">
        <f t="shared" si="0"/>
        <v>-0.15600000000000008</v>
      </c>
      <c r="S21" s="17">
        <f t="shared" si="0"/>
        <v>-4.8000000000000001E-2</v>
      </c>
      <c r="T21" s="17">
        <f t="shared" si="0"/>
        <v>-0.15701400000000004</v>
      </c>
      <c r="U21" s="17">
        <f t="shared" si="0"/>
        <v>-4.8312000000000008E-2</v>
      </c>
      <c r="V21" s="17">
        <f t="shared" si="0"/>
        <v>0</v>
      </c>
      <c r="W21" s="17">
        <f t="shared" si="0"/>
        <v>0</v>
      </c>
      <c r="X21" s="17">
        <f t="shared" si="0"/>
        <v>447</v>
      </c>
      <c r="Y21" s="17">
        <f t="shared" si="0"/>
        <v>353</v>
      </c>
      <c r="Z21" s="17">
        <f t="shared" si="0"/>
        <v>0</v>
      </c>
      <c r="AA21" s="17">
        <f t="shared" si="0"/>
        <v>0</v>
      </c>
      <c r="AB21" s="17">
        <f t="shared" si="0"/>
        <v>12.366950000000001</v>
      </c>
      <c r="AC21" s="17">
        <f t="shared" si="0"/>
        <v>35.887363207999996</v>
      </c>
      <c r="AD21" s="17">
        <f t="shared" si="0"/>
        <v>0</v>
      </c>
      <c r="AE21" s="17">
        <f t="shared" si="0"/>
        <v>0</v>
      </c>
      <c r="AF21" s="17">
        <f t="shared" si="0"/>
        <v>2.8</v>
      </c>
      <c r="AG21" s="17">
        <f>AG109</f>
        <v>5.7269990000000002</v>
      </c>
      <c r="AH21" s="17">
        <f t="shared" si="0"/>
        <v>0</v>
      </c>
      <c r="AI21" s="17">
        <f t="shared" si="0"/>
        <v>0</v>
      </c>
    </row>
    <row r="22" spans="1:37" s="64" customFormat="1" ht="31.2" x14ac:dyDescent="0.3">
      <c r="A22" s="26" t="s">
        <v>31</v>
      </c>
      <c r="B22" s="69" t="s">
        <v>32</v>
      </c>
      <c r="C22" s="16" t="s">
        <v>30</v>
      </c>
      <c r="D22" s="17">
        <f>D23</f>
        <v>0</v>
      </c>
      <c r="E22" s="17">
        <f t="shared" ref="E22:AI22" si="1">E23</f>
        <v>0</v>
      </c>
      <c r="F22" s="17">
        <f t="shared" si="1"/>
        <v>0</v>
      </c>
      <c r="G22" s="17">
        <f t="shared" si="1"/>
        <v>0</v>
      </c>
      <c r="H22" s="17">
        <f t="shared" si="1"/>
        <v>3.05</v>
      </c>
      <c r="I22" s="17">
        <f t="shared" si="1"/>
        <v>4.3900000000000006</v>
      </c>
      <c r="J22" s="17">
        <f t="shared" si="1"/>
        <v>19.600000000000001</v>
      </c>
      <c r="K22" s="17">
        <f t="shared" si="1"/>
        <v>5.5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0</v>
      </c>
      <c r="X22" s="17">
        <f t="shared" si="1"/>
        <v>447</v>
      </c>
      <c r="Y22" s="17">
        <f t="shared" si="1"/>
        <v>340</v>
      </c>
      <c r="Z22" s="17">
        <f t="shared" si="1"/>
        <v>0</v>
      </c>
      <c r="AA22" s="17">
        <f t="shared" si="1"/>
        <v>0</v>
      </c>
      <c r="AB22" s="17">
        <f t="shared" si="1"/>
        <v>0</v>
      </c>
      <c r="AC22" s="17">
        <f t="shared" si="1"/>
        <v>8.4373632080000007</v>
      </c>
      <c r="AD22" s="17">
        <f t="shared" si="1"/>
        <v>0</v>
      </c>
      <c r="AE22" s="17">
        <f t="shared" si="1"/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</row>
    <row r="23" spans="1:37" s="64" customFormat="1" ht="46.8" x14ac:dyDescent="0.3">
      <c r="A23" s="26" t="s">
        <v>33</v>
      </c>
      <c r="B23" s="69" t="s">
        <v>34</v>
      </c>
      <c r="C23" s="16" t="s">
        <v>30</v>
      </c>
      <c r="D23" s="17">
        <f>SUM(D24:D26)</f>
        <v>0</v>
      </c>
      <c r="E23" s="17">
        <f t="shared" ref="E23:AI23" si="2">SUM(E24:E26)</f>
        <v>0</v>
      </c>
      <c r="F23" s="17">
        <f t="shared" si="2"/>
        <v>0</v>
      </c>
      <c r="G23" s="17">
        <f t="shared" si="2"/>
        <v>0</v>
      </c>
      <c r="H23" s="17">
        <f t="shared" si="2"/>
        <v>3.05</v>
      </c>
      <c r="I23" s="17">
        <f t="shared" si="2"/>
        <v>4.3900000000000006</v>
      </c>
      <c r="J23" s="17">
        <f t="shared" si="2"/>
        <v>19.600000000000001</v>
      </c>
      <c r="K23" s="17">
        <f t="shared" si="2"/>
        <v>5.5</v>
      </c>
      <c r="L23" s="17">
        <f t="shared" si="2"/>
        <v>0</v>
      </c>
      <c r="M23" s="17">
        <f t="shared" si="2"/>
        <v>0</v>
      </c>
      <c r="N23" s="17">
        <f t="shared" si="2"/>
        <v>0</v>
      </c>
      <c r="O23" s="17">
        <f t="shared" si="2"/>
        <v>0</v>
      </c>
      <c r="P23" s="17">
        <f t="shared" si="2"/>
        <v>0</v>
      </c>
      <c r="Q23" s="17">
        <f t="shared" si="2"/>
        <v>0</v>
      </c>
      <c r="R23" s="17">
        <f t="shared" si="2"/>
        <v>0</v>
      </c>
      <c r="S23" s="17">
        <f t="shared" si="2"/>
        <v>0</v>
      </c>
      <c r="T23" s="17">
        <f t="shared" si="2"/>
        <v>0</v>
      </c>
      <c r="U23" s="17">
        <f t="shared" si="2"/>
        <v>0</v>
      </c>
      <c r="V23" s="17">
        <f t="shared" si="2"/>
        <v>0</v>
      </c>
      <c r="W23" s="17">
        <f t="shared" si="2"/>
        <v>0</v>
      </c>
      <c r="X23" s="17">
        <f t="shared" si="2"/>
        <v>447</v>
      </c>
      <c r="Y23" s="17">
        <f t="shared" si="2"/>
        <v>340</v>
      </c>
      <c r="Z23" s="17">
        <f t="shared" si="2"/>
        <v>0</v>
      </c>
      <c r="AA23" s="17">
        <f t="shared" si="2"/>
        <v>0</v>
      </c>
      <c r="AB23" s="17">
        <f t="shared" si="2"/>
        <v>0</v>
      </c>
      <c r="AC23" s="17">
        <f t="shared" si="2"/>
        <v>8.4373632080000007</v>
      </c>
      <c r="AD23" s="17">
        <f t="shared" si="2"/>
        <v>0</v>
      </c>
      <c r="AE23" s="17">
        <f t="shared" si="2"/>
        <v>0</v>
      </c>
      <c r="AF23" s="17">
        <f t="shared" si="2"/>
        <v>0</v>
      </c>
      <c r="AG23" s="17">
        <f t="shared" si="2"/>
        <v>0</v>
      </c>
      <c r="AH23" s="17">
        <f t="shared" si="2"/>
        <v>0</v>
      </c>
      <c r="AI23" s="17">
        <f t="shared" si="2"/>
        <v>0</v>
      </c>
    </row>
    <row r="24" spans="1:37" s="64" customFormat="1" ht="62.4" x14ac:dyDescent="0.3">
      <c r="A24" s="27" t="s">
        <v>35</v>
      </c>
      <c r="B24" s="70" t="s">
        <v>36</v>
      </c>
      <c r="C24" s="71" t="s">
        <v>30</v>
      </c>
      <c r="D24" s="17">
        <v>0</v>
      </c>
      <c r="E24" s="17">
        <v>0</v>
      </c>
      <c r="F24" s="17">
        <v>0</v>
      </c>
      <c r="G24" s="17">
        <v>0</v>
      </c>
      <c r="H24" s="17">
        <v>0.25</v>
      </c>
      <c r="I24" s="17">
        <v>0</v>
      </c>
      <c r="J24" s="17">
        <v>11</v>
      </c>
      <c r="K24" s="17">
        <v>0.83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447</v>
      </c>
      <c r="Y24" s="17">
        <v>235</v>
      </c>
      <c r="Z24" s="17">
        <v>0</v>
      </c>
      <c r="AA24" s="17">
        <v>0</v>
      </c>
      <c r="AB24" s="17">
        <v>0</v>
      </c>
      <c r="AC24" s="17">
        <v>2.1080000000000001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</row>
    <row r="25" spans="1:37" s="64" customFormat="1" ht="62.4" x14ac:dyDescent="0.3">
      <c r="A25" s="27" t="s">
        <v>37</v>
      </c>
      <c r="B25" s="70" t="s">
        <v>38</v>
      </c>
      <c r="C25" s="71" t="s">
        <v>30</v>
      </c>
      <c r="D25" s="17">
        <v>0</v>
      </c>
      <c r="E25" s="17">
        <v>0</v>
      </c>
      <c r="F25" s="17">
        <v>0</v>
      </c>
      <c r="G25" s="17">
        <v>0</v>
      </c>
      <c r="H25" s="17">
        <v>2.8</v>
      </c>
      <c r="I25" s="17">
        <v>1.19</v>
      </c>
      <c r="J25" s="17">
        <v>8.6</v>
      </c>
      <c r="K25" s="17">
        <f>2.08+2.59</f>
        <v>4.67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105</v>
      </c>
      <c r="Z25" s="17">
        <v>0</v>
      </c>
      <c r="AA25" s="17">
        <v>0</v>
      </c>
      <c r="AB25" s="17">
        <v>0</v>
      </c>
      <c r="AC25" s="17">
        <v>6.3293632080000002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</row>
    <row r="26" spans="1:37" s="64" customFormat="1" ht="62.4" x14ac:dyDescent="0.3">
      <c r="A26" s="27" t="s">
        <v>39</v>
      </c>
      <c r="B26" s="70" t="s">
        <v>40</v>
      </c>
      <c r="C26" s="71" t="s">
        <v>30</v>
      </c>
      <c r="D26" s="17">
        <f>D27</f>
        <v>0</v>
      </c>
      <c r="E26" s="17">
        <f t="shared" ref="E26:AI26" si="3">E27</f>
        <v>0</v>
      </c>
      <c r="F26" s="17">
        <f t="shared" si="3"/>
        <v>0</v>
      </c>
      <c r="G26" s="17">
        <f t="shared" si="3"/>
        <v>0</v>
      </c>
      <c r="H26" s="17">
        <f t="shared" si="3"/>
        <v>0</v>
      </c>
      <c r="I26" s="17">
        <f t="shared" si="3"/>
        <v>3.2</v>
      </c>
      <c r="J26" s="17">
        <f t="shared" si="3"/>
        <v>0</v>
      </c>
      <c r="K26" s="17">
        <f t="shared" si="3"/>
        <v>0</v>
      </c>
      <c r="L26" s="17">
        <f t="shared" si="3"/>
        <v>0</v>
      </c>
      <c r="M26" s="17">
        <f t="shared" si="3"/>
        <v>0</v>
      </c>
      <c r="N26" s="17">
        <f t="shared" si="3"/>
        <v>0</v>
      </c>
      <c r="O26" s="17">
        <f t="shared" si="3"/>
        <v>0</v>
      </c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17">
        <f t="shared" si="3"/>
        <v>0</v>
      </c>
      <c r="U26" s="17">
        <f t="shared" si="3"/>
        <v>0</v>
      </c>
      <c r="V26" s="17">
        <f t="shared" si="3"/>
        <v>0</v>
      </c>
      <c r="W26" s="17">
        <f t="shared" si="3"/>
        <v>0</v>
      </c>
      <c r="X26" s="17">
        <f t="shared" si="3"/>
        <v>0</v>
      </c>
      <c r="Y26" s="17">
        <f t="shared" si="3"/>
        <v>0</v>
      </c>
      <c r="Z26" s="17">
        <f t="shared" si="3"/>
        <v>0</v>
      </c>
      <c r="AA26" s="17">
        <f t="shared" si="3"/>
        <v>0</v>
      </c>
      <c r="AB26" s="17">
        <f t="shared" si="3"/>
        <v>0</v>
      </c>
      <c r="AC26" s="17">
        <f t="shared" si="3"/>
        <v>0</v>
      </c>
      <c r="AD26" s="17">
        <f t="shared" si="3"/>
        <v>0</v>
      </c>
      <c r="AE26" s="17">
        <f t="shared" si="3"/>
        <v>0</v>
      </c>
      <c r="AF26" s="17">
        <f t="shared" si="3"/>
        <v>0</v>
      </c>
      <c r="AG26" s="17">
        <f t="shared" si="3"/>
        <v>0</v>
      </c>
      <c r="AH26" s="17">
        <f t="shared" si="3"/>
        <v>0</v>
      </c>
      <c r="AI26" s="17">
        <f t="shared" si="3"/>
        <v>0</v>
      </c>
    </row>
    <row r="27" spans="1:37" s="41" customFormat="1" ht="46.8" x14ac:dyDescent="0.3">
      <c r="A27" s="72" t="s">
        <v>278</v>
      </c>
      <c r="B27" s="18" t="s">
        <v>279</v>
      </c>
      <c r="C27" s="73" t="s">
        <v>280</v>
      </c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3.2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74">
        <v>0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4">
        <v>0</v>
      </c>
      <c r="AA27" s="74">
        <v>0</v>
      </c>
      <c r="AB27" s="74">
        <v>0</v>
      </c>
      <c r="AC27" s="74">
        <v>0</v>
      </c>
      <c r="AD27" s="74">
        <v>0</v>
      </c>
      <c r="AE27" s="74">
        <v>0</v>
      </c>
      <c r="AF27" s="74">
        <v>0</v>
      </c>
      <c r="AG27" s="74">
        <v>0</v>
      </c>
      <c r="AH27" s="74">
        <v>0</v>
      </c>
      <c r="AI27" s="74">
        <v>0</v>
      </c>
    </row>
    <row r="28" spans="1:37" s="64" customFormat="1" ht="46.8" x14ac:dyDescent="0.3">
      <c r="A28" s="27" t="s">
        <v>41</v>
      </c>
      <c r="B28" s="70" t="s">
        <v>42</v>
      </c>
      <c r="C28" s="71" t="s">
        <v>30</v>
      </c>
      <c r="D28" s="17">
        <f t="shared" ref="D28:AA28" si="4">D29+D36</f>
        <v>0</v>
      </c>
      <c r="E28" s="17">
        <f t="shared" si="4"/>
        <v>0</v>
      </c>
      <c r="F28" s="17">
        <f t="shared" si="4"/>
        <v>0</v>
      </c>
      <c r="G28" s="17">
        <f t="shared" si="4"/>
        <v>0</v>
      </c>
      <c r="H28" s="17">
        <f t="shared" si="4"/>
        <v>0</v>
      </c>
      <c r="I28" s="17">
        <f t="shared" si="4"/>
        <v>0</v>
      </c>
      <c r="J28" s="17">
        <f t="shared" si="4"/>
        <v>0</v>
      </c>
      <c r="K28" s="17">
        <f t="shared" si="4"/>
        <v>0</v>
      </c>
      <c r="L28" s="17">
        <f t="shared" si="4"/>
        <v>0</v>
      </c>
      <c r="M28" s="17">
        <f t="shared" si="4"/>
        <v>1.51</v>
      </c>
      <c r="N28" s="17">
        <f t="shared" si="4"/>
        <v>10.925000000000001</v>
      </c>
      <c r="O28" s="17">
        <f t="shared" si="4"/>
        <v>0.71</v>
      </c>
      <c r="P28" s="17">
        <f t="shared" si="4"/>
        <v>2.4200000000000004</v>
      </c>
      <c r="Q28" s="17">
        <f t="shared" si="4"/>
        <v>0.01</v>
      </c>
      <c r="R28" s="17">
        <f t="shared" si="4"/>
        <v>-0.13200000000000009</v>
      </c>
      <c r="S28" s="17">
        <f t="shared" si="4"/>
        <v>-1.6E-2</v>
      </c>
      <c r="T28" s="17">
        <f t="shared" si="4"/>
        <v>-0.13285800000000003</v>
      </c>
      <c r="U28" s="17">
        <f t="shared" si="4"/>
        <v>-1.6104E-2</v>
      </c>
      <c r="V28" s="17">
        <f t="shared" si="4"/>
        <v>0</v>
      </c>
      <c r="W28" s="17">
        <f t="shared" si="4"/>
        <v>0</v>
      </c>
      <c r="X28" s="17">
        <f t="shared" si="4"/>
        <v>0</v>
      </c>
      <c r="Y28" s="17">
        <f t="shared" si="4"/>
        <v>4</v>
      </c>
      <c r="Z28" s="17">
        <f t="shared" si="4"/>
        <v>0</v>
      </c>
      <c r="AA28" s="17">
        <f t="shared" si="4"/>
        <v>0</v>
      </c>
      <c r="AB28" s="17">
        <f>AB29+AB36+AB76</f>
        <v>12.366950000000001</v>
      </c>
      <c r="AC28" s="17">
        <f>AC29+AC36+AC76</f>
        <v>27.45</v>
      </c>
      <c r="AD28" s="17">
        <f>AD29+AD36+AD76</f>
        <v>0</v>
      </c>
      <c r="AE28" s="17">
        <f>AE29+AE36+AE76</f>
        <v>0</v>
      </c>
      <c r="AF28" s="17">
        <f>AF29+AF36</f>
        <v>0</v>
      </c>
      <c r="AG28" s="17">
        <f>AG29+AG36</f>
        <v>0</v>
      </c>
      <c r="AH28" s="17">
        <f>AH29+AH36</f>
        <v>0</v>
      </c>
      <c r="AI28" s="17">
        <f>AI29+AI36</f>
        <v>0</v>
      </c>
    </row>
    <row r="29" spans="1:37" s="64" customFormat="1" ht="64.8" x14ac:dyDescent="0.3">
      <c r="A29" s="75" t="s">
        <v>43</v>
      </c>
      <c r="B29" s="76" t="s">
        <v>44</v>
      </c>
      <c r="C29" s="77" t="s">
        <v>30</v>
      </c>
      <c r="D29" s="17">
        <f>D30</f>
        <v>0</v>
      </c>
      <c r="E29" s="17">
        <f t="shared" ref="E29:AI29" si="5">E30</f>
        <v>0</v>
      </c>
      <c r="F29" s="17">
        <f t="shared" si="5"/>
        <v>0</v>
      </c>
      <c r="G29" s="17">
        <f t="shared" si="5"/>
        <v>0</v>
      </c>
      <c r="H29" s="17">
        <f t="shared" si="5"/>
        <v>0</v>
      </c>
      <c r="I29" s="17">
        <f t="shared" si="5"/>
        <v>0</v>
      </c>
      <c r="J29" s="17">
        <f t="shared" si="5"/>
        <v>0</v>
      </c>
      <c r="K29" s="17">
        <f t="shared" si="5"/>
        <v>0</v>
      </c>
      <c r="L29" s="17">
        <f t="shared" si="5"/>
        <v>0</v>
      </c>
      <c r="M29" s="17">
        <f t="shared" si="5"/>
        <v>1.51</v>
      </c>
      <c r="N29" s="17">
        <f t="shared" si="5"/>
        <v>0</v>
      </c>
      <c r="O29" s="17">
        <f t="shared" si="5"/>
        <v>0</v>
      </c>
      <c r="P29" s="17">
        <f t="shared" si="5"/>
        <v>0</v>
      </c>
      <c r="Q29" s="17">
        <f t="shared" si="5"/>
        <v>0</v>
      </c>
      <c r="R29" s="17">
        <f t="shared" si="5"/>
        <v>0</v>
      </c>
      <c r="S29" s="17">
        <f t="shared" si="5"/>
        <v>-4.0000000000000001E-3</v>
      </c>
      <c r="T29" s="17">
        <f t="shared" si="5"/>
        <v>0</v>
      </c>
      <c r="U29" s="17">
        <f t="shared" si="5"/>
        <v>-4.0260000000000001E-3</v>
      </c>
      <c r="V29" s="17">
        <f t="shared" si="5"/>
        <v>0</v>
      </c>
      <c r="W29" s="17">
        <f t="shared" si="5"/>
        <v>0</v>
      </c>
      <c r="X29" s="17">
        <f t="shared" si="5"/>
        <v>0</v>
      </c>
      <c r="Y29" s="17">
        <f t="shared" si="5"/>
        <v>1</v>
      </c>
      <c r="Z29" s="17">
        <f t="shared" si="5"/>
        <v>0</v>
      </c>
      <c r="AA29" s="17">
        <f t="shared" si="5"/>
        <v>0</v>
      </c>
      <c r="AB29" s="17">
        <f t="shared" si="5"/>
        <v>0</v>
      </c>
      <c r="AC29" s="17">
        <f t="shared" si="5"/>
        <v>0</v>
      </c>
      <c r="AD29" s="17">
        <f t="shared" si="5"/>
        <v>0</v>
      </c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</row>
    <row r="30" spans="1:37" s="64" customFormat="1" ht="32.4" x14ac:dyDescent="0.3">
      <c r="A30" s="75" t="s">
        <v>45</v>
      </c>
      <c r="B30" s="76" t="s">
        <v>46</v>
      </c>
      <c r="C30" s="77" t="s">
        <v>30</v>
      </c>
      <c r="D30" s="17">
        <f t="shared" ref="D30:L30" si="6">SUM(D31:D35)</f>
        <v>0</v>
      </c>
      <c r="E30" s="17">
        <f t="shared" si="6"/>
        <v>0</v>
      </c>
      <c r="F30" s="17">
        <f t="shared" si="6"/>
        <v>0</v>
      </c>
      <c r="G30" s="17">
        <f t="shared" si="6"/>
        <v>0</v>
      </c>
      <c r="H30" s="17">
        <f t="shared" si="6"/>
        <v>0</v>
      </c>
      <c r="I30" s="17">
        <f t="shared" si="6"/>
        <v>0</v>
      </c>
      <c r="J30" s="17">
        <f t="shared" si="6"/>
        <v>0</v>
      </c>
      <c r="K30" s="17">
        <f t="shared" si="6"/>
        <v>0</v>
      </c>
      <c r="L30" s="17">
        <f t="shared" si="6"/>
        <v>0</v>
      </c>
      <c r="M30" s="17">
        <f>SUM(M31:M35)</f>
        <v>1.51</v>
      </c>
      <c r="N30" s="17">
        <f t="shared" ref="N30:AI30" si="7">SUM(N31:N35)</f>
        <v>0</v>
      </c>
      <c r="O30" s="17">
        <f t="shared" si="7"/>
        <v>0</v>
      </c>
      <c r="P30" s="17">
        <f t="shared" si="7"/>
        <v>0</v>
      </c>
      <c r="Q30" s="17">
        <f t="shared" si="7"/>
        <v>0</v>
      </c>
      <c r="R30" s="17">
        <f t="shared" si="7"/>
        <v>0</v>
      </c>
      <c r="S30" s="17">
        <f t="shared" si="7"/>
        <v>-4.0000000000000001E-3</v>
      </c>
      <c r="T30" s="17">
        <f t="shared" si="7"/>
        <v>0</v>
      </c>
      <c r="U30" s="17">
        <f t="shared" si="7"/>
        <v>-4.0260000000000001E-3</v>
      </c>
      <c r="V30" s="17">
        <f t="shared" si="7"/>
        <v>0</v>
      </c>
      <c r="W30" s="17">
        <f t="shared" si="7"/>
        <v>0</v>
      </c>
      <c r="X30" s="17">
        <f t="shared" si="7"/>
        <v>0</v>
      </c>
      <c r="Y30" s="17">
        <f t="shared" si="7"/>
        <v>1</v>
      </c>
      <c r="Z30" s="17">
        <f t="shared" si="7"/>
        <v>0</v>
      </c>
      <c r="AA30" s="17">
        <f t="shared" si="7"/>
        <v>0</v>
      </c>
      <c r="AB30" s="17">
        <f t="shared" si="7"/>
        <v>0</v>
      </c>
      <c r="AC30" s="17">
        <f t="shared" si="7"/>
        <v>0</v>
      </c>
      <c r="AD30" s="17">
        <f t="shared" si="7"/>
        <v>0</v>
      </c>
      <c r="AE30" s="17">
        <f t="shared" si="7"/>
        <v>0</v>
      </c>
      <c r="AF30" s="17">
        <f t="shared" si="7"/>
        <v>0</v>
      </c>
      <c r="AG30" s="17">
        <f t="shared" si="7"/>
        <v>0</v>
      </c>
      <c r="AH30" s="17">
        <f t="shared" si="7"/>
        <v>0</v>
      </c>
      <c r="AI30" s="17">
        <f t="shared" si="7"/>
        <v>0</v>
      </c>
    </row>
    <row r="31" spans="1:37" s="64" customFormat="1" x14ac:dyDescent="0.3">
      <c r="A31" s="1" t="s">
        <v>73</v>
      </c>
      <c r="B31" s="19" t="s">
        <v>173</v>
      </c>
      <c r="C31" s="20" t="s">
        <v>174</v>
      </c>
      <c r="D31" s="74">
        <f>SUM(D38:D75)</f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8" t="s">
        <v>77</v>
      </c>
      <c r="S31" s="78" t="s">
        <v>77</v>
      </c>
      <c r="T31" s="78" t="s">
        <v>77</v>
      </c>
      <c r="U31" s="78" t="s">
        <v>77</v>
      </c>
      <c r="V31" s="78" t="s">
        <v>77</v>
      </c>
      <c r="W31" s="78" t="s">
        <v>77</v>
      </c>
      <c r="X31" s="78" t="s">
        <v>77</v>
      </c>
      <c r="Y31" s="78" t="s">
        <v>77</v>
      </c>
      <c r="Z31" s="78" t="s">
        <v>77</v>
      </c>
      <c r="AA31" s="78" t="s">
        <v>77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</row>
    <row r="32" spans="1:37" s="41" customFormat="1" ht="78" x14ac:dyDescent="0.3">
      <c r="A32" s="1" t="s">
        <v>275</v>
      </c>
      <c r="B32" s="19" t="s">
        <v>295</v>
      </c>
      <c r="C32" s="1" t="s">
        <v>296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1">
        <v>1.26</v>
      </c>
      <c r="N32" s="74">
        <v>0</v>
      </c>
      <c r="O32" s="74">
        <v>0</v>
      </c>
      <c r="P32" s="74">
        <v>0</v>
      </c>
      <c r="Q32" s="74">
        <v>0</v>
      </c>
      <c r="R32" s="74">
        <v>0</v>
      </c>
      <c r="S32" s="78">
        <v>-4.0000000000000001E-3</v>
      </c>
      <c r="T32" s="74">
        <v>0</v>
      </c>
      <c r="U32" s="78">
        <v>-4.0260000000000001E-3</v>
      </c>
      <c r="V32" s="78" t="s">
        <v>77</v>
      </c>
      <c r="W32" s="78" t="s">
        <v>77</v>
      </c>
      <c r="X32" s="78" t="s">
        <v>77</v>
      </c>
      <c r="Y32" s="78">
        <v>1</v>
      </c>
      <c r="Z32" s="78" t="s">
        <v>77</v>
      </c>
      <c r="AA32" s="78" t="s">
        <v>77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K32" s="79"/>
    </row>
    <row r="33" spans="1:35" s="64" customFormat="1" ht="78" x14ac:dyDescent="0.3">
      <c r="A33" s="1" t="s">
        <v>286</v>
      </c>
      <c r="B33" s="35" t="s">
        <v>284</v>
      </c>
      <c r="C33" s="35" t="s">
        <v>285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8" t="s">
        <v>77</v>
      </c>
      <c r="S33" s="78" t="s">
        <v>77</v>
      </c>
      <c r="T33" s="78" t="s">
        <v>77</v>
      </c>
      <c r="U33" s="78" t="s">
        <v>77</v>
      </c>
      <c r="V33" s="78" t="s">
        <v>77</v>
      </c>
      <c r="W33" s="78" t="s">
        <v>77</v>
      </c>
      <c r="X33" s="78" t="s">
        <v>77</v>
      </c>
      <c r="Y33" s="78" t="s">
        <v>77</v>
      </c>
      <c r="Z33" s="78" t="s">
        <v>77</v>
      </c>
      <c r="AA33" s="78" t="s">
        <v>77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</row>
    <row r="34" spans="1:35" s="64" customFormat="1" ht="62.4" x14ac:dyDescent="0.3">
      <c r="A34" s="1" t="s">
        <v>294</v>
      </c>
      <c r="B34" s="19" t="s">
        <v>292</v>
      </c>
      <c r="C34" s="1" t="s">
        <v>293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8" t="s">
        <v>77</v>
      </c>
      <c r="S34" s="78" t="s">
        <v>77</v>
      </c>
      <c r="T34" s="78" t="s">
        <v>77</v>
      </c>
      <c r="U34" s="78" t="s">
        <v>77</v>
      </c>
      <c r="V34" s="78" t="s">
        <v>77</v>
      </c>
      <c r="W34" s="78" t="s">
        <v>77</v>
      </c>
      <c r="X34" s="78" t="s">
        <v>77</v>
      </c>
      <c r="Y34" s="78" t="s">
        <v>77</v>
      </c>
      <c r="Z34" s="78" t="s">
        <v>77</v>
      </c>
      <c r="AA34" s="78" t="s">
        <v>77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</row>
    <row r="35" spans="1:35" s="64" customFormat="1" ht="90" x14ac:dyDescent="0.3">
      <c r="A35" s="1" t="s">
        <v>336</v>
      </c>
      <c r="B35" s="80" t="s">
        <v>276</v>
      </c>
      <c r="C35" s="35" t="s">
        <v>277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0.25</v>
      </c>
      <c r="N35" s="74">
        <v>0</v>
      </c>
      <c r="O35" s="74">
        <v>0</v>
      </c>
      <c r="P35" s="74">
        <v>0</v>
      </c>
      <c r="Q35" s="74">
        <v>0</v>
      </c>
      <c r="R35" s="78" t="s">
        <v>77</v>
      </c>
      <c r="S35" s="78" t="s">
        <v>77</v>
      </c>
      <c r="T35" s="78" t="s">
        <v>77</v>
      </c>
      <c r="U35" s="78" t="s">
        <v>77</v>
      </c>
      <c r="V35" s="78" t="s">
        <v>77</v>
      </c>
      <c r="W35" s="78" t="s">
        <v>77</v>
      </c>
      <c r="X35" s="78" t="s">
        <v>77</v>
      </c>
      <c r="Y35" s="78" t="s">
        <v>77</v>
      </c>
      <c r="Z35" s="78" t="s">
        <v>77</v>
      </c>
      <c r="AA35" s="78" t="s">
        <v>77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</row>
    <row r="36" spans="1:35" s="41" customFormat="1" ht="46.8" x14ac:dyDescent="0.3">
      <c r="A36" s="27" t="s">
        <v>47</v>
      </c>
      <c r="B36" s="70" t="s">
        <v>48</v>
      </c>
      <c r="C36" s="27" t="s">
        <v>30</v>
      </c>
      <c r="D36" s="17">
        <f>D37</f>
        <v>0</v>
      </c>
      <c r="E36" s="17">
        <f t="shared" ref="E36:AI36" si="8">E37</f>
        <v>0</v>
      </c>
      <c r="F36" s="17">
        <f t="shared" si="8"/>
        <v>0</v>
      </c>
      <c r="G36" s="17">
        <f t="shared" si="8"/>
        <v>0</v>
      </c>
      <c r="H36" s="17">
        <f t="shared" si="8"/>
        <v>0</v>
      </c>
      <c r="I36" s="17">
        <f t="shared" si="8"/>
        <v>0</v>
      </c>
      <c r="J36" s="17">
        <f t="shared" si="8"/>
        <v>0</v>
      </c>
      <c r="K36" s="17">
        <f t="shared" si="8"/>
        <v>0</v>
      </c>
      <c r="L36" s="17">
        <f t="shared" si="8"/>
        <v>0</v>
      </c>
      <c r="M36" s="17">
        <f t="shared" si="8"/>
        <v>0</v>
      </c>
      <c r="N36" s="17">
        <f t="shared" si="8"/>
        <v>10.925000000000001</v>
      </c>
      <c r="O36" s="17">
        <f t="shared" si="8"/>
        <v>0.71</v>
      </c>
      <c r="P36" s="17">
        <f t="shared" si="8"/>
        <v>2.4200000000000004</v>
      </c>
      <c r="Q36" s="17">
        <f t="shared" si="8"/>
        <v>0.01</v>
      </c>
      <c r="R36" s="17">
        <f t="shared" si="8"/>
        <v>-0.13200000000000009</v>
      </c>
      <c r="S36" s="17">
        <f t="shared" si="8"/>
        <v>-1.2E-2</v>
      </c>
      <c r="T36" s="17">
        <f t="shared" si="8"/>
        <v>-0.13285800000000003</v>
      </c>
      <c r="U36" s="17">
        <f t="shared" si="8"/>
        <v>-1.2078E-2</v>
      </c>
      <c r="V36" s="17">
        <f t="shared" si="8"/>
        <v>0</v>
      </c>
      <c r="W36" s="17">
        <f t="shared" si="8"/>
        <v>0</v>
      </c>
      <c r="X36" s="17">
        <f t="shared" si="8"/>
        <v>0</v>
      </c>
      <c r="Y36" s="17">
        <f t="shared" si="8"/>
        <v>3</v>
      </c>
      <c r="Z36" s="17">
        <f t="shared" si="8"/>
        <v>0</v>
      </c>
      <c r="AA36" s="17">
        <f t="shared" si="8"/>
        <v>0</v>
      </c>
      <c r="AB36" s="17">
        <f t="shared" si="8"/>
        <v>0</v>
      </c>
      <c r="AC36" s="17">
        <f t="shared" si="8"/>
        <v>0</v>
      </c>
      <c r="AD36" s="17">
        <f t="shared" si="8"/>
        <v>0</v>
      </c>
      <c r="AE36" s="17">
        <f t="shared" si="8"/>
        <v>0</v>
      </c>
      <c r="AF36" s="17">
        <f t="shared" si="8"/>
        <v>0</v>
      </c>
      <c r="AG36" s="17">
        <f t="shared" si="8"/>
        <v>0</v>
      </c>
      <c r="AH36" s="17">
        <f t="shared" si="8"/>
        <v>0</v>
      </c>
      <c r="AI36" s="17">
        <f t="shared" si="8"/>
        <v>0</v>
      </c>
    </row>
    <row r="37" spans="1:35" s="64" customFormat="1" ht="32.4" x14ac:dyDescent="0.3">
      <c r="A37" s="75" t="s">
        <v>49</v>
      </c>
      <c r="B37" s="76" t="s">
        <v>50</v>
      </c>
      <c r="C37" s="75" t="s">
        <v>30</v>
      </c>
      <c r="D37" s="17">
        <f t="shared" ref="D37:AI37" si="9">SUM(D38:D75)</f>
        <v>0</v>
      </c>
      <c r="E37" s="17">
        <f t="shared" si="9"/>
        <v>0</v>
      </c>
      <c r="F37" s="17">
        <f t="shared" si="9"/>
        <v>0</v>
      </c>
      <c r="G37" s="17">
        <f t="shared" si="9"/>
        <v>0</v>
      </c>
      <c r="H37" s="17">
        <f t="shared" si="9"/>
        <v>0</v>
      </c>
      <c r="I37" s="17">
        <f t="shared" si="9"/>
        <v>0</v>
      </c>
      <c r="J37" s="17">
        <f t="shared" si="9"/>
        <v>0</v>
      </c>
      <c r="K37" s="17">
        <f t="shared" si="9"/>
        <v>0</v>
      </c>
      <c r="L37" s="17">
        <f t="shared" si="9"/>
        <v>0</v>
      </c>
      <c r="M37" s="17">
        <f t="shared" si="9"/>
        <v>0</v>
      </c>
      <c r="N37" s="17">
        <f t="shared" si="9"/>
        <v>10.925000000000001</v>
      </c>
      <c r="O37" s="17">
        <f t="shared" si="9"/>
        <v>0.71</v>
      </c>
      <c r="P37" s="17">
        <f t="shared" si="9"/>
        <v>2.4200000000000004</v>
      </c>
      <c r="Q37" s="17">
        <f t="shared" si="9"/>
        <v>0.01</v>
      </c>
      <c r="R37" s="17">
        <f t="shared" si="9"/>
        <v>-0.13200000000000009</v>
      </c>
      <c r="S37" s="17">
        <f t="shared" si="9"/>
        <v>-1.2E-2</v>
      </c>
      <c r="T37" s="17">
        <f t="shared" si="9"/>
        <v>-0.13285800000000003</v>
      </c>
      <c r="U37" s="17">
        <f t="shared" si="9"/>
        <v>-1.2078E-2</v>
      </c>
      <c r="V37" s="17">
        <f t="shared" si="9"/>
        <v>0</v>
      </c>
      <c r="W37" s="17">
        <f t="shared" si="9"/>
        <v>0</v>
      </c>
      <c r="X37" s="17">
        <f t="shared" si="9"/>
        <v>0</v>
      </c>
      <c r="Y37" s="17">
        <f t="shared" si="9"/>
        <v>3</v>
      </c>
      <c r="Z37" s="17">
        <f t="shared" si="9"/>
        <v>0</v>
      </c>
      <c r="AA37" s="17">
        <f t="shared" si="9"/>
        <v>0</v>
      </c>
      <c r="AB37" s="17">
        <f t="shared" si="9"/>
        <v>0</v>
      </c>
      <c r="AC37" s="17">
        <f t="shared" si="9"/>
        <v>0</v>
      </c>
      <c r="AD37" s="17">
        <f t="shared" si="9"/>
        <v>0</v>
      </c>
      <c r="AE37" s="17">
        <f t="shared" si="9"/>
        <v>0</v>
      </c>
      <c r="AF37" s="17">
        <f t="shared" si="9"/>
        <v>0</v>
      </c>
      <c r="AG37" s="17">
        <f t="shared" si="9"/>
        <v>0</v>
      </c>
      <c r="AH37" s="17">
        <f t="shared" si="9"/>
        <v>0</v>
      </c>
      <c r="AI37" s="17">
        <f t="shared" si="9"/>
        <v>0</v>
      </c>
    </row>
    <row r="38" spans="1:35" s="64" customFormat="1" ht="46.8" x14ac:dyDescent="0.3">
      <c r="A38" s="72" t="s">
        <v>74</v>
      </c>
      <c r="B38" s="18" t="s">
        <v>89</v>
      </c>
      <c r="C38" s="20" t="s">
        <v>90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0.06</v>
      </c>
      <c r="O38" s="74">
        <v>0</v>
      </c>
      <c r="P38" s="74">
        <v>0</v>
      </c>
      <c r="Q38" s="74">
        <v>0</v>
      </c>
      <c r="R38" s="78">
        <v>-4.0000000000000001E-3</v>
      </c>
      <c r="S38" s="74">
        <v>0</v>
      </c>
      <c r="T38" s="78">
        <v>-4.0260000000000001E-3</v>
      </c>
      <c r="U38" s="74">
        <v>0</v>
      </c>
      <c r="V38" s="78" t="s">
        <v>77</v>
      </c>
      <c r="W38" s="78" t="s">
        <v>77</v>
      </c>
      <c r="X38" s="78" t="s">
        <v>77</v>
      </c>
      <c r="Y38" s="78" t="s">
        <v>77</v>
      </c>
      <c r="Z38" s="78" t="s">
        <v>77</v>
      </c>
      <c r="AA38" s="78" t="s">
        <v>77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</row>
    <row r="39" spans="1:35" s="64" customFormat="1" ht="31.2" x14ac:dyDescent="0.3">
      <c r="A39" s="72" t="s">
        <v>51</v>
      </c>
      <c r="B39" s="21" t="s">
        <v>221</v>
      </c>
      <c r="C39" s="35" t="s">
        <v>222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0.55000000000000004</v>
      </c>
      <c r="O39" s="74">
        <v>0</v>
      </c>
      <c r="P39" s="74">
        <v>0</v>
      </c>
      <c r="Q39" s="74">
        <v>0</v>
      </c>
      <c r="R39" s="78">
        <v>-4.0000000000000001E-3</v>
      </c>
      <c r="S39" s="74">
        <v>0</v>
      </c>
      <c r="T39" s="78">
        <v>-4.0260000000000001E-3</v>
      </c>
      <c r="U39" s="74">
        <v>0</v>
      </c>
      <c r="V39" s="78" t="s">
        <v>77</v>
      </c>
      <c r="W39" s="78" t="s">
        <v>77</v>
      </c>
      <c r="X39" s="78" t="s">
        <v>77</v>
      </c>
      <c r="Y39" s="78" t="s">
        <v>77</v>
      </c>
      <c r="Z39" s="78" t="s">
        <v>77</v>
      </c>
      <c r="AA39" s="78" t="s">
        <v>77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</row>
    <row r="40" spans="1:35" s="64" customFormat="1" ht="46.8" x14ac:dyDescent="0.3">
      <c r="A40" s="72" t="s">
        <v>167</v>
      </c>
      <c r="B40" s="18" t="s">
        <v>91</v>
      </c>
      <c r="C40" s="20" t="s">
        <v>92</v>
      </c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0.75</v>
      </c>
      <c r="O40" s="74">
        <v>0</v>
      </c>
      <c r="P40" s="74">
        <v>0</v>
      </c>
      <c r="Q40" s="74">
        <v>0</v>
      </c>
      <c r="R40" s="78">
        <v>-4.0000000000000001E-3</v>
      </c>
      <c r="S40" s="74">
        <v>0</v>
      </c>
      <c r="T40" s="78">
        <v>-4.0260000000000001E-3</v>
      </c>
      <c r="U40" s="74">
        <v>0</v>
      </c>
      <c r="V40" s="78" t="s">
        <v>77</v>
      </c>
      <c r="W40" s="78" t="s">
        <v>77</v>
      </c>
      <c r="X40" s="78" t="s">
        <v>77</v>
      </c>
      <c r="Y40" s="78" t="s">
        <v>77</v>
      </c>
      <c r="Z40" s="78" t="s">
        <v>77</v>
      </c>
      <c r="AA40" s="78" t="s">
        <v>77</v>
      </c>
      <c r="AB40" s="74">
        <v>0</v>
      </c>
      <c r="AC40" s="74">
        <v>0</v>
      </c>
      <c r="AD40" s="74">
        <v>0</v>
      </c>
      <c r="AE40" s="74">
        <v>0</v>
      </c>
      <c r="AF40" s="74">
        <v>0</v>
      </c>
      <c r="AG40" s="74">
        <v>0</v>
      </c>
      <c r="AH40" s="74">
        <v>0</v>
      </c>
      <c r="AI40" s="74">
        <v>0</v>
      </c>
    </row>
    <row r="41" spans="1:35" s="64" customFormat="1" ht="46.8" x14ac:dyDescent="0.3">
      <c r="A41" s="72" t="s">
        <v>52</v>
      </c>
      <c r="B41" s="21" t="s">
        <v>93</v>
      </c>
      <c r="C41" s="35" t="s">
        <v>94</v>
      </c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0.15</v>
      </c>
      <c r="Q41" s="74">
        <v>0</v>
      </c>
      <c r="R41" s="78">
        <v>-4.0000000000000001E-3</v>
      </c>
      <c r="S41" s="74">
        <v>0</v>
      </c>
      <c r="T41" s="78">
        <v>-4.0260000000000001E-3</v>
      </c>
      <c r="U41" s="74">
        <v>0</v>
      </c>
      <c r="V41" s="78" t="s">
        <v>77</v>
      </c>
      <c r="W41" s="78" t="s">
        <v>77</v>
      </c>
      <c r="X41" s="78" t="s">
        <v>77</v>
      </c>
      <c r="Y41" s="78" t="s">
        <v>77</v>
      </c>
      <c r="Z41" s="78" t="s">
        <v>77</v>
      </c>
      <c r="AA41" s="78" t="s">
        <v>77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</row>
    <row r="42" spans="1:35" s="64" customFormat="1" ht="62.4" x14ac:dyDescent="0.3">
      <c r="A42" s="72" t="s">
        <v>53</v>
      </c>
      <c r="B42" s="21" t="s">
        <v>95</v>
      </c>
      <c r="C42" s="35" t="s">
        <v>96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0.55000000000000004</v>
      </c>
      <c r="Q42" s="74">
        <v>0</v>
      </c>
      <c r="R42" s="78">
        <v>-4.0000000000000001E-3</v>
      </c>
      <c r="S42" s="74">
        <v>0</v>
      </c>
      <c r="T42" s="78">
        <v>-4.0260000000000001E-3</v>
      </c>
      <c r="U42" s="74">
        <v>0</v>
      </c>
      <c r="V42" s="78" t="s">
        <v>77</v>
      </c>
      <c r="W42" s="78" t="s">
        <v>77</v>
      </c>
      <c r="X42" s="78" t="s">
        <v>77</v>
      </c>
      <c r="Y42" s="78" t="s">
        <v>77</v>
      </c>
      <c r="Z42" s="78" t="s">
        <v>77</v>
      </c>
      <c r="AA42" s="78" t="s">
        <v>77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</row>
    <row r="43" spans="1:35" s="64" customFormat="1" ht="31.2" x14ac:dyDescent="0.3">
      <c r="A43" s="72" t="s">
        <v>54</v>
      </c>
      <c r="B43" s="21" t="s">
        <v>145</v>
      </c>
      <c r="C43" s="35" t="s">
        <v>146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0.45</v>
      </c>
      <c r="O43" s="74">
        <v>0</v>
      </c>
      <c r="P43" s="74">
        <v>0</v>
      </c>
      <c r="Q43" s="74">
        <v>0</v>
      </c>
      <c r="R43" s="78">
        <v>-4.0000000000000001E-3</v>
      </c>
      <c r="S43" s="74">
        <v>0</v>
      </c>
      <c r="T43" s="78">
        <v>-4.0260000000000001E-3</v>
      </c>
      <c r="U43" s="74">
        <v>0</v>
      </c>
      <c r="V43" s="78" t="s">
        <v>77</v>
      </c>
      <c r="W43" s="78" t="s">
        <v>77</v>
      </c>
      <c r="X43" s="78" t="s">
        <v>77</v>
      </c>
      <c r="Y43" s="78" t="s">
        <v>77</v>
      </c>
      <c r="Z43" s="78" t="s">
        <v>77</v>
      </c>
      <c r="AA43" s="78" t="s">
        <v>77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</row>
    <row r="44" spans="1:35" s="64" customFormat="1" ht="31.2" x14ac:dyDescent="0.3">
      <c r="A44" s="72" t="s">
        <v>55</v>
      </c>
      <c r="B44" s="21" t="s">
        <v>337</v>
      </c>
      <c r="C44" s="81" t="s">
        <v>202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0.9</v>
      </c>
      <c r="O44" s="74">
        <v>0</v>
      </c>
      <c r="P44" s="74">
        <v>0</v>
      </c>
      <c r="Q44" s="74">
        <v>0</v>
      </c>
      <c r="R44" s="78">
        <v>-4.0000000000000001E-3</v>
      </c>
      <c r="S44" s="74">
        <v>0</v>
      </c>
      <c r="T44" s="78">
        <v>-4.0260000000000001E-3</v>
      </c>
      <c r="U44" s="74">
        <v>0</v>
      </c>
      <c r="V44" s="78" t="s">
        <v>77</v>
      </c>
      <c r="W44" s="78" t="s">
        <v>77</v>
      </c>
      <c r="X44" s="78" t="s">
        <v>77</v>
      </c>
      <c r="Y44" s="78" t="s">
        <v>77</v>
      </c>
      <c r="Z44" s="78" t="s">
        <v>77</v>
      </c>
      <c r="AA44" s="78" t="s">
        <v>77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</row>
    <row r="45" spans="1:35" s="64" customFormat="1" ht="31.2" x14ac:dyDescent="0.3">
      <c r="A45" s="72" t="s">
        <v>56</v>
      </c>
      <c r="B45" s="21" t="s">
        <v>338</v>
      </c>
      <c r="C45" s="81" t="s">
        <v>203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0.17</v>
      </c>
      <c r="O45" s="74">
        <v>0</v>
      </c>
      <c r="P45" s="74">
        <v>0</v>
      </c>
      <c r="Q45" s="74">
        <v>0</v>
      </c>
      <c r="R45" s="78">
        <v>-4.0000000000000001E-3</v>
      </c>
      <c r="S45" s="74">
        <v>0</v>
      </c>
      <c r="T45" s="78">
        <v>-4.0260000000000001E-3</v>
      </c>
      <c r="U45" s="74">
        <v>0</v>
      </c>
      <c r="V45" s="78" t="s">
        <v>77</v>
      </c>
      <c r="W45" s="78" t="s">
        <v>77</v>
      </c>
      <c r="X45" s="78" t="s">
        <v>77</v>
      </c>
      <c r="Y45" s="78" t="s">
        <v>77</v>
      </c>
      <c r="Z45" s="78" t="s">
        <v>77</v>
      </c>
      <c r="AA45" s="78" t="s">
        <v>77</v>
      </c>
      <c r="AB45" s="74">
        <v>0</v>
      </c>
      <c r="AC45" s="74">
        <v>0</v>
      </c>
      <c r="AD45" s="74">
        <v>0</v>
      </c>
      <c r="AE45" s="74">
        <v>0</v>
      </c>
      <c r="AF45" s="74">
        <v>0</v>
      </c>
      <c r="AG45" s="74">
        <v>0</v>
      </c>
      <c r="AH45" s="74">
        <v>0</v>
      </c>
      <c r="AI45" s="74">
        <v>0</v>
      </c>
    </row>
    <row r="46" spans="1:35" s="64" customFormat="1" ht="31.2" x14ac:dyDescent="0.3">
      <c r="A46" s="72" t="s">
        <v>57</v>
      </c>
      <c r="B46" s="21" t="s">
        <v>204</v>
      </c>
      <c r="C46" s="35" t="s">
        <v>205</v>
      </c>
      <c r="D46" s="74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4">
        <v>0</v>
      </c>
      <c r="N46" s="74">
        <v>0.38</v>
      </c>
      <c r="O46" s="74">
        <v>0</v>
      </c>
      <c r="P46" s="74">
        <v>0</v>
      </c>
      <c r="Q46" s="74">
        <v>0</v>
      </c>
      <c r="R46" s="78">
        <v>-4.0000000000000001E-3</v>
      </c>
      <c r="S46" s="74">
        <v>0</v>
      </c>
      <c r="T46" s="78">
        <v>-4.0260000000000001E-3</v>
      </c>
      <c r="U46" s="74">
        <v>0</v>
      </c>
      <c r="V46" s="78" t="s">
        <v>77</v>
      </c>
      <c r="W46" s="78" t="s">
        <v>77</v>
      </c>
      <c r="X46" s="78" t="s">
        <v>77</v>
      </c>
      <c r="Y46" s="78" t="s">
        <v>77</v>
      </c>
      <c r="Z46" s="78" t="s">
        <v>77</v>
      </c>
      <c r="AA46" s="78" t="s">
        <v>77</v>
      </c>
      <c r="AB46" s="74">
        <v>0</v>
      </c>
      <c r="AC46" s="74">
        <v>0</v>
      </c>
      <c r="AD46" s="74">
        <v>0</v>
      </c>
      <c r="AE46" s="74">
        <v>0</v>
      </c>
      <c r="AF46" s="74">
        <v>0</v>
      </c>
      <c r="AG46" s="74">
        <v>0</v>
      </c>
      <c r="AH46" s="74">
        <v>0</v>
      </c>
      <c r="AI46" s="74">
        <v>0</v>
      </c>
    </row>
    <row r="47" spans="1:35" s="64" customFormat="1" ht="31.2" x14ac:dyDescent="0.3">
      <c r="A47" s="72" t="s">
        <v>58</v>
      </c>
      <c r="B47" s="82" t="s">
        <v>206</v>
      </c>
      <c r="C47" s="35" t="s">
        <v>207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1.04</v>
      </c>
      <c r="O47" s="74">
        <v>0</v>
      </c>
      <c r="P47" s="74">
        <v>0</v>
      </c>
      <c r="Q47" s="74">
        <v>0</v>
      </c>
      <c r="R47" s="78">
        <v>-4.0000000000000001E-3</v>
      </c>
      <c r="S47" s="74">
        <v>0</v>
      </c>
      <c r="T47" s="78">
        <v>-4.0260000000000001E-3</v>
      </c>
      <c r="U47" s="74">
        <v>0</v>
      </c>
      <c r="V47" s="78" t="s">
        <v>77</v>
      </c>
      <c r="W47" s="78" t="s">
        <v>77</v>
      </c>
      <c r="X47" s="78" t="s">
        <v>77</v>
      </c>
      <c r="Y47" s="78" t="s">
        <v>77</v>
      </c>
      <c r="Z47" s="78" t="s">
        <v>77</v>
      </c>
      <c r="AA47" s="78" t="s">
        <v>77</v>
      </c>
      <c r="AB47" s="74">
        <v>0</v>
      </c>
      <c r="AC47" s="74">
        <v>0</v>
      </c>
      <c r="AD47" s="74">
        <v>0</v>
      </c>
      <c r="AE47" s="74">
        <v>0</v>
      </c>
      <c r="AF47" s="74">
        <v>0</v>
      </c>
      <c r="AG47" s="74">
        <v>0</v>
      </c>
      <c r="AH47" s="74">
        <v>0</v>
      </c>
      <c r="AI47" s="74">
        <v>0</v>
      </c>
    </row>
    <row r="48" spans="1:35" s="64" customFormat="1" ht="31.2" x14ac:dyDescent="0.3">
      <c r="A48" s="72" t="s">
        <v>168</v>
      </c>
      <c r="B48" s="21" t="s">
        <v>143</v>
      </c>
      <c r="C48" s="35" t="s">
        <v>144</v>
      </c>
      <c r="D48" s="74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74">
        <v>0.45</v>
      </c>
      <c r="Q48" s="74">
        <v>0</v>
      </c>
      <c r="R48" s="78">
        <v>-4.0000000000000001E-3</v>
      </c>
      <c r="S48" s="74">
        <v>0</v>
      </c>
      <c r="T48" s="78">
        <v>-4.0260000000000001E-3</v>
      </c>
      <c r="U48" s="74">
        <v>0</v>
      </c>
      <c r="V48" s="78" t="s">
        <v>77</v>
      </c>
      <c r="W48" s="78" t="s">
        <v>77</v>
      </c>
      <c r="X48" s="78" t="s">
        <v>77</v>
      </c>
      <c r="Y48" s="78" t="s">
        <v>77</v>
      </c>
      <c r="Z48" s="78" t="s">
        <v>77</v>
      </c>
      <c r="AA48" s="78" t="s">
        <v>77</v>
      </c>
      <c r="AB48" s="74">
        <v>0</v>
      </c>
      <c r="AC48" s="74">
        <v>0</v>
      </c>
      <c r="AD48" s="74">
        <v>0</v>
      </c>
      <c r="AE48" s="74">
        <v>0</v>
      </c>
      <c r="AF48" s="74">
        <v>0</v>
      </c>
      <c r="AG48" s="74">
        <v>0</v>
      </c>
      <c r="AH48" s="74">
        <v>0</v>
      </c>
      <c r="AI48" s="74">
        <v>0</v>
      </c>
    </row>
    <row r="49" spans="1:35" s="64" customFormat="1" x14ac:dyDescent="0.3">
      <c r="A49" s="72" t="s">
        <v>59</v>
      </c>
      <c r="B49" s="83" t="s">
        <v>208</v>
      </c>
      <c r="C49" s="35" t="s">
        <v>209</v>
      </c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0.43</v>
      </c>
      <c r="O49" s="74">
        <v>0</v>
      </c>
      <c r="P49" s="74">
        <v>0</v>
      </c>
      <c r="Q49" s="74">
        <v>0</v>
      </c>
      <c r="R49" s="78">
        <v>-4.0000000000000001E-3</v>
      </c>
      <c r="S49" s="74">
        <v>0</v>
      </c>
      <c r="T49" s="78">
        <v>-4.0260000000000001E-3</v>
      </c>
      <c r="U49" s="74">
        <v>0</v>
      </c>
      <c r="V49" s="78" t="s">
        <v>77</v>
      </c>
      <c r="W49" s="78" t="s">
        <v>77</v>
      </c>
      <c r="X49" s="78" t="s">
        <v>77</v>
      </c>
      <c r="Y49" s="78" t="s">
        <v>77</v>
      </c>
      <c r="Z49" s="78" t="s">
        <v>77</v>
      </c>
      <c r="AA49" s="78" t="s">
        <v>77</v>
      </c>
      <c r="AB49" s="74">
        <v>0</v>
      </c>
      <c r="AC49" s="74">
        <v>0</v>
      </c>
      <c r="AD49" s="74">
        <v>0</v>
      </c>
      <c r="AE49" s="74">
        <v>0</v>
      </c>
      <c r="AF49" s="74">
        <v>0</v>
      </c>
      <c r="AG49" s="74">
        <v>0</v>
      </c>
      <c r="AH49" s="74">
        <v>0</v>
      </c>
      <c r="AI49" s="74">
        <v>0</v>
      </c>
    </row>
    <row r="50" spans="1:35" s="64" customFormat="1" ht="31.2" x14ac:dyDescent="0.3">
      <c r="A50" s="72" t="s">
        <v>147</v>
      </c>
      <c r="B50" s="21" t="s">
        <v>210</v>
      </c>
      <c r="C50" s="35" t="s">
        <v>211</v>
      </c>
      <c r="D50" s="74">
        <v>0</v>
      </c>
      <c r="E50" s="74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4">
        <v>0</v>
      </c>
      <c r="N50" s="74">
        <v>0.7</v>
      </c>
      <c r="O50" s="74">
        <v>0</v>
      </c>
      <c r="P50" s="74">
        <v>0</v>
      </c>
      <c r="Q50" s="74">
        <v>0</v>
      </c>
      <c r="R50" s="78">
        <v>-4.0000000000000001E-3</v>
      </c>
      <c r="S50" s="74">
        <v>0</v>
      </c>
      <c r="T50" s="78">
        <v>-4.0260000000000001E-3</v>
      </c>
      <c r="U50" s="74">
        <v>0</v>
      </c>
      <c r="V50" s="78" t="s">
        <v>77</v>
      </c>
      <c r="W50" s="78" t="s">
        <v>77</v>
      </c>
      <c r="X50" s="78" t="s">
        <v>77</v>
      </c>
      <c r="Y50" s="78" t="s">
        <v>77</v>
      </c>
      <c r="Z50" s="78" t="s">
        <v>77</v>
      </c>
      <c r="AA50" s="78" t="s">
        <v>77</v>
      </c>
      <c r="AB50" s="74">
        <v>0</v>
      </c>
      <c r="AC50" s="74">
        <v>0</v>
      </c>
      <c r="AD50" s="74">
        <v>0</v>
      </c>
      <c r="AE50" s="74">
        <v>0</v>
      </c>
      <c r="AF50" s="74">
        <v>0</v>
      </c>
      <c r="AG50" s="74">
        <v>0</v>
      </c>
      <c r="AH50" s="74">
        <v>0</v>
      </c>
      <c r="AI50" s="74">
        <v>0</v>
      </c>
    </row>
    <row r="51" spans="1:35" s="64" customFormat="1" ht="31.2" x14ac:dyDescent="0.3">
      <c r="A51" s="72" t="s">
        <v>148</v>
      </c>
      <c r="B51" s="21" t="s">
        <v>212</v>
      </c>
      <c r="C51" s="35" t="s">
        <v>213</v>
      </c>
      <c r="D51" s="74">
        <v>0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0.2</v>
      </c>
      <c r="Q51" s="74">
        <v>0</v>
      </c>
      <c r="R51" s="78">
        <v>-4.0000000000000001E-3</v>
      </c>
      <c r="S51" s="74">
        <v>0</v>
      </c>
      <c r="T51" s="78">
        <v>-4.0260000000000001E-3</v>
      </c>
      <c r="U51" s="74">
        <v>0</v>
      </c>
      <c r="V51" s="78" t="s">
        <v>77</v>
      </c>
      <c r="W51" s="78" t="s">
        <v>77</v>
      </c>
      <c r="X51" s="78" t="s">
        <v>77</v>
      </c>
      <c r="Y51" s="78" t="s">
        <v>77</v>
      </c>
      <c r="Z51" s="78" t="s">
        <v>77</v>
      </c>
      <c r="AA51" s="78" t="s">
        <v>77</v>
      </c>
      <c r="AB51" s="74">
        <v>0</v>
      </c>
      <c r="AC51" s="74">
        <v>0</v>
      </c>
      <c r="AD51" s="74">
        <v>0</v>
      </c>
      <c r="AE51" s="74">
        <v>0</v>
      </c>
      <c r="AF51" s="74">
        <v>0</v>
      </c>
      <c r="AG51" s="74">
        <v>0</v>
      </c>
      <c r="AH51" s="74">
        <v>0</v>
      </c>
      <c r="AI51" s="74">
        <v>0</v>
      </c>
    </row>
    <row r="52" spans="1:35" s="64" customFormat="1" ht="46.8" x14ac:dyDescent="0.3">
      <c r="A52" s="72" t="s">
        <v>60</v>
      </c>
      <c r="B52" s="21" t="s">
        <v>215</v>
      </c>
      <c r="C52" s="81" t="s">
        <v>216</v>
      </c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74">
        <v>0.21</v>
      </c>
      <c r="Q52" s="74">
        <v>0</v>
      </c>
      <c r="R52" s="78">
        <v>-4.0000000000000001E-3</v>
      </c>
      <c r="S52" s="74">
        <v>0</v>
      </c>
      <c r="T52" s="78">
        <v>-4.0260000000000001E-3</v>
      </c>
      <c r="U52" s="74">
        <v>0</v>
      </c>
      <c r="V52" s="74" t="s">
        <v>77</v>
      </c>
      <c r="W52" s="74" t="s">
        <v>77</v>
      </c>
      <c r="X52" s="74" t="s">
        <v>77</v>
      </c>
      <c r="Y52" s="74" t="s">
        <v>77</v>
      </c>
      <c r="Z52" s="74" t="s">
        <v>77</v>
      </c>
      <c r="AA52" s="74" t="s">
        <v>77</v>
      </c>
      <c r="AB52" s="74">
        <v>0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>
        <v>0</v>
      </c>
      <c r="AI52" s="74">
        <v>0</v>
      </c>
    </row>
    <row r="53" spans="1:35" s="64" customFormat="1" ht="46.8" x14ac:dyDescent="0.3">
      <c r="A53" s="72" t="s">
        <v>61</v>
      </c>
      <c r="B53" s="21" t="s">
        <v>218</v>
      </c>
      <c r="C53" s="81" t="s">
        <v>219</v>
      </c>
      <c r="D53" s="74">
        <v>0</v>
      </c>
      <c r="E53" s="74">
        <v>0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74">
        <v>0.28000000000000003</v>
      </c>
      <c r="Q53" s="74">
        <v>0</v>
      </c>
      <c r="R53" s="78">
        <v>-4.0000000000000001E-3</v>
      </c>
      <c r="S53" s="74">
        <v>0</v>
      </c>
      <c r="T53" s="78">
        <v>-4.0260000000000001E-3</v>
      </c>
      <c r="U53" s="74">
        <v>0</v>
      </c>
      <c r="V53" s="74" t="s">
        <v>77</v>
      </c>
      <c r="W53" s="74" t="s">
        <v>77</v>
      </c>
      <c r="X53" s="74" t="s">
        <v>77</v>
      </c>
      <c r="Y53" s="74" t="s">
        <v>77</v>
      </c>
      <c r="Z53" s="74" t="s">
        <v>77</v>
      </c>
      <c r="AA53" s="74" t="s">
        <v>77</v>
      </c>
      <c r="AB53" s="74">
        <v>0</v>
      </c>
      <c r="AC53" s="74">
        <v>0</v>
      </c>
      <c r="AD53" s="74">
        <v>0</v>
      </c>
      <c r="AE53" s="74">
        <v>0</v>
      </c>
      <c r="AF53" s="74">
        <v>0</v>
      </c>
      <c r="AG53" s="74">
        <v>0</v>
      </c>
      <c r="AH53" s="74">
        <v>0</v>
      </c>
      <c r="AI53" s="74">
        <v>0</v>
      </c>
    </row>
    <row r="54" spans="1:35" s="64" customFormat="1" ht="31.2" x14ac:dyDescent="0.3">
      <c r="A54" s="72" t="s">
        <v>62</v>
      </c>
      <c r="B54" s="21" t="s">
        <v>339</v>
      </c>
      <c r="C54" s="81" t="s">
        <v>175</v>
      </c>
      <c r="D54" s="74">
        <v>0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4">
        <v>0</v>
      </c>
      <c r="M54" s="74">
        <v>0</v>
      </c>
      <c r="N54" s="74">
        <v>0.19</v>
      </c>
      <c r="O54" s="74">
        <v>0</v>
      </c>
      <c r="P54" s="74">
        <v>0</v>
      </c>
      <c r="Q54" s="74">
        <v>0</v>
      </c>
      <c r="R54" s="78">
        <v>-4.0000000000000001E-3</v>
      </c>
      <c r="S54" s="74">
        <v>0</v>
      </c>
      <c r="T54" s="78">
        <v>-4.0260000000000001E-3</v>
      </c>
      <c r="U54" s="74">
        <v>0</v>
      </c>
      <c r="V54" s="78" t="s">
        <v>77</v>
      </c>
      <c r="W54" s="78" t="s">
        <v>77</v>
      </c>
      <c r="X54" s="78" t="s">
        <v>77</v>
      </c>
      <c r="Y54" s="78" t="s">
        <v>77</v>
      </c>
      <c r="Z54" s="78" t="s">
        <v>77</v>
      </c>
      <c r="AA54" s="78" t="s">
        <v>77</v>
      </c>
      <c r="AB54" s="74">
        <v>0</v>
      </c>
      <c r="AC54" s="74">
        <v>0</v>
      </c>
      <c r="AD54" s="74">
        <v>0</v>
      </c>
      <c r="AE54" s="74">
        <v>0</v>
      </c>
      <c r="AF54" s="74">
        <v>0</v>
      </c>
      <c r="AG54" s="74">
        <v>0</v>
      </c>
      <c r="AH54" s="74">
        <v>0</v>
      </c>
      <c r="AI54" s="74">
        <v>0</v>
      </c>
    </row>
    <row r="55" spans="1:35" s="41" customFormat="1" ht="26.4" customHeight="1" x14ac:dyDescent="0.3">
      <c r="A55" s="72" t="s">
        <v>88</v>
      </c>
      <c r="B55" s="21" t="s">
        <v>176</v>
      </c>
      <c r="C55" s="35" t="s">
        <v>177</v>
      </c>
      <c r="D55" s="74">
        <v>0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0.32</v>
      </c>
      <c r="O55" s="74">
        <v>0</v>
      </c>
      <c r="P55" s="74">
        <v>0</v>
      </c>
      <c r="Q55" s="74">
        <v>0</v>
      </c>
      <c r="R55" s="78">
        <v>-4.0000000000000001E-3</v>
      </c>
      <c r="S55" s="74">
        <v>0</v>
      </c>
      <c r="T55" s="78">
        <v>-4.0260000000000001E-3</v>
      </c>
      <c r="U55" s="74">
        <v>0</v>
      </c>
      <c r="V55" s="78" t="s">
        <v>77</v>
      </c>
      <c r="W55" s="78" t="s">
        <v>77</v>
      </c>
      <c r="X55" s="78" t="s">
        <v>77</v>
      </c>
      <c r="Y55" s="78" t="s">
        <v>77</v>
      </c>
      <c r="Z55" s="78" t="s">
        <v>77</v>
      </c>
      <c r="AA55" s="78" t="s">
        <v>77</v>
      </c>
      <c r="AB55" s="74">
        <v>0</v>
      </c>
      <c r="AC55" s="74">
        <v>0</v>
      </c>
      <c r="AD55" s="74">
        <v>0</v>
      </c>
      <c r="AE55" s="74">
        <v>0</v>
      </c>
      <c r="AF55" s="74">
        <v>0</v>
      </c>
      <c r="AG55" s="74">
        <v>0</v>
      </c>
      <c r="AH55" s="74">
        <v>0</v>
      </c>
      <c r="AI55" s="74">
        <v>0</v>
      </c>
    </row>
    <row r="56" spans="1:35" s="41" customFormat="1" ht="31.2" x14ac:dyDescent="0.3">
      <c r="A56" s="72" t="s">
        <v>149</v>
      </c>
      <c r="B56" s="21" t="s">
        <v>178</v>
      </c>
      <c r="C56" s="35" t="s">
        <v>179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0.3</v>
      </c>
      <c r="O56" s="74">
        <v>0</v>
      </c>
      <c r="P56" s="74">
        <v>0</v>
      </c>
      <c r="Q56" s="74">
        <v>0</v>
      </c>
      <c r="R56" s="78">
        <v>-4.0000000000000001E-3</v>
      </c>
      <c r="S56" s="74">
        <v>0</v>
      </c>
      <c r="T56" s="78">
        <v>-4.0260000000000001E-3</v>
      </c>
      <c r="U56" s="74">
        <v>0</v>
      </c>
      <c r="V56" s="78" t="s">
        <v>77</v>
      </c>
      <c r="W56" s="78" t="s">
        <v>77</v>
      </c>
      <c r="X56" s="78" t="s">
        <v>77</v>
      </c>
      <c r="Y56" s="78" t="s">
        <v>77</v>
      </c>
      <c r="Z56" s="78" t="s">
        <v>77</v>
      </c>
      <c r="AA56" s="78" t="s">
        <v>77</v>
      </c>
      <c r="AB56" s="74">
        <v>0</v>
      </c>
      <c r="AC56" s="74">
        <v>0</v>
      </c>
      <c r="AD56" s="74">
        <v>0</v>
      </c>
      <c r="AE56" s="74">
        <v>0</v>
      </c>
      <c r="AF56" s="74">
        <v>0</v>
      </c>
      <c r="AG56" s="74">
        <v>0</v>
      </c>
      <c r="AH56" s="74">
        <v>0</v>
      </c>
      <c r="AI56" s="74">
        <v>0</v>
      </c>
    </row>
    <row r="57" spans="1:35" s="41" customFormat="1" ht="31.2" x14ac:dyDescent="0.3">
      <c r="A57" s="72" t="s">
        <v>150</v>
      </c>
      <c r="B57" s="21" t="s">
        <v>180</v>
      </c>
      <c r="C57" s="35" t="s">
        <v>181</v>
      </c>
      <c r="D57" s="74">
        <v>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0</v>
      </c>
      <c r="N57" s="74">
        <v>0.14499999999999999</v>
      </c>
      <c r="O57" s="74">
        <v>0</v>
      </c>
      <c r="P57" s="74">
        <v>0</v>
      </c>
      <c r="Q57" s="74">
        <v>0</v>
      </c>
      <c r="R57" s="78">
        <v>-4.0000000000000001E-3</v>
      </c>
      <c r="S57" s="74">
        <v>0</v>
      </c>
      <c r="T57" s="78">
        <v>-4.0260000000000001E-3</v>
      </c>
      <c r="U57" s="74">
        <v>0</v>
      </c>
      <c r="V57" s="78" t="s">
        <v>77</v>
      </c>
      <c r="W57" s="78" t="s">
        <v>77</v>
      </c>
      <c r="X57" s="78" t="s">
        <v>77</v>
      </c>
      <c r="Y57" s="78" t="s">
        <v>77</v>
      </c>
      <c r="Z57" s="78" t="s">
        <v>77</v>
      </c>
      <c r="AA57" s="78" t="s">
        <v>77</v>
      </c>
      <c r="AB57" s="74">
        <v>0</v>
      </c>
      <c r="AC57" s="74">
        <v>0</v>
      </c>
      <c r="AD57" s="74">
        <v>0</v>
      </c>
      <c r="AE57" s="74">
        <v>0</v>
      </c>
      <c r="AF57" s="74">
        <v>0</v>
      </c>
      <c r="AG57" s="74">
        <v>0</v>
      </c>
      <c r="AH57" s="74">
        <v>0</v>
      </c>
      <c r="AI57" s="74">
        <v>0</v>
      </c>
    </row>
    <row r="58" spans="1:35" s="41" customFormat="1" ht="31.2" x14ac:dyDescent="0.3">
      <c r="A58" s="72" t="s">
        <v>151</v>
      </c>
      <c r="B58" s="21" t="s">
        <v>182</v>
      </c>
      <c r="C58" s="35" t="s">
        <v>183</v>
      </c>
      <c r="D58" s="74">
        <v>0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0.25</v>
      </c>
      <c r="O58" s="74">
        <v>0</v>
      </c>
      <c r="P58" s="74">
        <v>0</v>
      </c>
      <c r="Q58" s="74">
        <v>0</v>
      </c>
      <c r="R58" s="78">
        <v>-4.0000000000000001E-3</v>
      </c>
      <c r="S58" s="74">
        <v>0</v>
      </c>
      <c r="T58" s="78">
        <v>-4.0260000000000001E-3</v>
      </c>
      <c r="U58" s="74">
        <v>0</v>
      </c>
      <c r="V58" s="78" t="s">
        <v>77</v>
      </c>
      <c r="W58" s="78" t="s">
        <v>77</v>
      </c>
      <c r="X58" s="78" t="s">
        <v>77</v>
      </c>
      <c r="Y58" s="78" t="s">
        <v>77</v>
      </c>
      <c r="Z58" s="78" t="s">
        <v>77</v>
      </c>
      <c r="AA58" s="78" t="s">
        <v>77</v>
      </c>
      <c r="AB58" s="74">
        <v>0</v>
      </c>
      <c r="AC58" s="74">
        <v>0</v>
      </c>
      <c r="AD58" s="74">
        <v>0</v>
      </c>
      <c r="AE58" s="74">
        <v>0</v>
      </c>
      <c r="AF58" s="74">
        <v>0</v>
      </c>
      <c r="AG58" s="74">
        <v>0</v>
      </c>
      <c r="AH58" s="74">
        <v>0</v>
      </c>
      <c r="AI58" s="74">
        <v>0</v>
      </c>
    </row>
    <row r="59" spans="1:35" s="41" customFormat="1" ht="31.2" x14ac:dyDescent="0.3">
      <c r="A59" s="72" t="s">
        <v>214</v>
      </c>
      <c r="B59" s="21" t="s">
        <v>184</v>
      </c>
      <c r="C59" s="35" t="s">
        <v>185</v>
      </c>
      <c r="D59" s="74">
        <v>0</v>
      </c>
      <c r="E59" s="74">
        <v>0</v>
      </c>
      <c r="F59" s="74">
        <v>0</v>
      </c>
      <c r="G59" s="74">
        <v>0</v>
      </c>
      <c r="H59" s="74">
        <v>0</v>
      </c>
      <c r="I59" s="74">
        <v>0</v>
      </c>
      <c r="J59" s="74">
        <v>0</v>
      </c>
      <c r="K59" s="74">
        <v>0</v>
      </c>
      <c r="L59" s="74">
        <v>0</v>
      </c>
      <c r="M59" s="74">
        <v>0</v>
      </c>
      <c r="N59" s="74">
        <v>0.41</v>
      </c>
      <c r="O59" s="74">
        <v>0</v>
      </c>
      <c r="P59" s="74">
        <v>0</v>
      </c>
      <c r="Q59" s="74">
        <v>0</v>
      </c>
      <c r="R59" s="78">
        <v>-4.0000000000000001E-3</v>
      </c>
      <c r="S59" s="74">
        <v>0</v>
      </c>
      <c r="T59" s="78">
        <v>-4.0260000000000001E-3</v>
      </c>
      <c r="U59" s="74">
        <v>0</v>
      </c>
      <c r="V59" s="78" t="s">
        <v>77</v>
      </c>
      <c r="W59" s="78" t="s">
        <v>77</v>
      </c>
      <c r="X59" s="78" t="s">
        <v>77</v>
      </c>
      <c r="Y59" s="78" t="s">
        <v>77</v>
      </c>
      <c r="Z59" s="78" t="s">
        <v>77</v>
      </c>
      <c r="AA59" s="78" t="s">
        <v>77</v>
      </c>
      <c r="AB59" s="74">
        <v>0</v>
      </c>
      <c r="AC59" s="74">
        <v>0</v>
      </c>
      <c r="AD59" s="74">
        <v>0</v>
      </c>
      <c r="AE59" s="74">
        <v>0</v>
      </c>
      <c r="AF59" s="74">
        <v>0</v>
      </c>
      <c r="AG59" s="74">
        <v>0</v>
      </c>
      <c r="AH59" s="74">
        <v>0</v>
      </c>
      <c r="AI59" s="74">
        <v>0</v>
      </c>
    </row>
    <row r="60" spans="1:35" s="41" customFormat="1" ht="31.2" x14ac:dyDescent="0.3">
      <c r="A60" s="72" t="s">
        <v>217</v>
      </c>
      <c r="B60" s="21" t="s">
        <v>186</v>
      </c>
      <c r="C60" s="35" t="s">
        <v>187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0.2</v>
      </c>
      <c r="O60" s="74">
        <v>0</v>
      </c>
      <c r="P60" s="74">
        <v>0</v>
      </c>
      <c r="Q60" s="74">
        <v>0</v>
      </c>
      <c r="R60" s="78">
        <v>-4.0000000000000001E-3</v>
      </c>
      <c r="S60" s="74">
        <v>0</v>
      </c>
      <c r="T60" s="78">
        <v>-4.0260000000000001E-3</v>
      </c>
      <c r="U60" s="74">
        <v>0</v>
      </c>
      <c r="V60" s="78" t="s">
        <v>77</v>
      </c>
      <c r="W60" s="78" t="s">
        <v>77</v>
      </c>
      <c r="X60" s="78" t="s">
        <v>77</v>
      </c>
      <c r="Y60" s="78" t="s">
        <v>77</v>
      </c>
      <c r="Z60" s="78" t="s">
        <v>77</v>
      </c>
      <c r="AA60" s="78" t="s">
        <v>77</v>
      </c>
      <c r="AB60" s="74">
        <v>0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>
        <v>0</v>
      </c>
      <c r="AI60" s="74">
        <v>0</v>
      </c>
    </row>
    <row r="61" spans="1:35" s="41" customFormat="1" ht="31.2" x14ac:dyDescent="0.3">
      <c r="A61" s="72" t="s">
        <v>220</v>
      </c>
      <c r="B61" s="21" t="s">
        <v>188</v>
      </c>
      <c r="C61" s="35" t="s">
        <v>189</v>
      </c>
      <c r="D61" s="74">
        <v>0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0.34</v>
      </c>
      <c r="O61" s="74">
        <v>0</v>
      </c>
      <c r="P61" s="74">
        <v>0</v>
      </c>
      <c r="Q61" s="74">
        <v>0</v>
      </c>
      <c r="R61" s="78">
        <v>-4.0000000000000001E-3</v>
      </c>
      <c r="S61" s="74">
        <v>0</v>
      </c>
      <c r="T61" s="78">
        <v>-4.0260000000000001E-3</v>
      </c>
      <c r="U61" s="74">
        <v>0</v>
      </c>
      <c r="V61" s="78" t="s">
        <v>77</v>
      </c>
      <c r="W61" s="78" t="s">
        <v>77</v>
      </c>
      <c r="X61" s="78" t="s">
        <v>77</v>
      </c>
      <c r="Y61" s="78" t="s">
        <v>77</v>
      </c>
      <c r="Z61" s="78" t="s">
        <v>77</v>
      </c>
      <c r="AA61" s="78" t="s">
        <v>77</v>
      </c>
      <c r="AB61" s="74">
        <v>0</v>
      </c>
      <c r="AC61" s="74">
        <v>0</v>
      </c>
      <c r="AD61" s="74">
        <v>0</v>
      </c>
      <c r="AE61" s="74">
        <v>0</v>
      </c>
      <c r="AF61" s="74">
        <v>0</v>
      </c>
      <c r="AG61" s="74">
        <v>0</v>
      </c>
      <c r="AH61" s="74">
        <v>0</v>
      </c>
      <c r="AI61" s="74">
        <v>0</v>
      </c>
    </row>
    <row r="62" spans="1:35" s="41" customFormat="1" ht="31.2" x14ac:dyDescent="0.3">
      <c r="A62" s="72" t="s">
        <v>223</v>
      </c>
      <c r="B62" s="21" t="s">
        <v>190</v>
      </c>
      <c r="C62" s="35" t="s">
        <v>191</v>
      </c>
      <c r="D62" s="74">
        <v>0</v>
      </c>
      <c r="E62" s="74">
        <v>0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0</v>
      </c>
      <c r="M62" s="74">
        <v>0</v>
      </c>
      <c r="N62" s="74">
        <v>0.32</v>
      </c>
      <c r="O62" s="74">
        <v>0</v>
      </c>
      <c r="P62" s="74">
        <v>0</v>
      </c>
      <c r="Q62" s="74">
        <v>0</v>
      </c>
      <c r="R62" s="78">
        <v>-4.0000000000000001E-3</v>
      </c>
      <c r="S62" s="74">
        <v>0</v>
      </c>
      <c r="T62" s="78">
        <v>-4.0260000000000001E-3</v>
      </c>
      <c r="U62" s="74">
        <v>0</v>
      </c>
      <c r="V62" s="78" t="s">
        <v>77</v>
      </c>
      <c r="W62" s="78" t="s">
        <v>77</v>
      </c>
      <c r="X62" s="78" t="s">
        <v>77</v>
      </c>
      <c r="Y62" s="78" t="s">
        <v>77</v>
      </c>
      <c r="Z62" s="78" t="s">
        <v>77</v>
      </c>
      <c r="AA62" s="78" t="s">
        <v>77</v>
      </c>
      <c r="AB62" s="74">
        <v>0</v>
      </c>
      <c r="AC62" s="74">
        <v>0</v>
      </c>
      <c r="AD62" s="74">
        <v>0</v>
      </c>
      <c r="AE62" s="74">
        <v>0</v>
      </c>
      <c r="AF62" s="74">
        <v>0</v>
      </c>
      <c r="AG62" s="74">
        <v>0</v>
      </c>
      <c r="AH62" s="74">
        <v>0</v>
      </c>
      <c r="AI62" s="74">
        <v>0</v>
      </c>
    </row>
    <row r="63" spans="1:35" s="41" customFormat="1" ht="31.2" x14ac:dyDescent="0.3">
      <c r="A63" s="72" t="s">
        <v>226</v>
      </c>
      <c r="B63" s="22" t="s">
        <v>192</v>
      </c>
      <c r="C63" s="23" t="s">
        <v>193</v>
      </c>
      <c r="D63" s="74">
        <v>0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0.4</v>
      </c>
      <c r="O63" s="74">
        <v>0</v>
      </c>
      <c r="P63" s="74">
        <v>0</v>
      </c>
      <c r="Q63" s="74">
        <v>0</v>
      </c>
      <c r="R63" s="78">
        <v>-4.0000000000000001E-3</v>
      </c>
      <c r="S63" s="74">
        <v>0</v>
      </c>
      <c r="T63" s="78">
        <v>-4.0260000000000001E-3</v>
      </c>
      <c r="U63" s="74">
        <v>0</v>
      </c>
      <c r="V63" s="78" t="s">
        <v>77</v>
      </c>
      <c r="W63" s="78" t="s">
        <v>77</v>
      </c>
      <c r="X63" s="78" t="s">
        <v>77</v>
      </c>
      <c r="Y63" s="78" t="s">
        <v>77</v>
      </c>
      <c r="Z63" s="78" t="s">
        <v>77</v>
      </c>
      <c r="AA63" s="78" t="s">
        <v>77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74">
        <v>0</v>
      </c>
      <c r="AI63" s="74">
        <v>0</v>
      </c>
    </row>
    <row r="64" spans="1:35" s="41" customFormat="1" ht="31.2" x14ac:dyDescent="0.3">
      <c r="A64" s="72" t="s">
        <v>229</v>
      </c>
      <c r="B64" s="24" t="s">
        <v>194</v>
      </c>
      <c r="C64" s="23" t="s">
        <v>195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0.45</v>
      </c>
      <c r="O64" s="74">
        <v>0</v>
      </c>
      <c r="P64" s="74">
        <v>0</v>
      </c>
      <c r="Q64" s="74">
        <v>0</v>
      </c>
      <c r="R64" s="78">
        <v>-4.0000000000000001E-3</v>
      </c>
      <c r="S64" s="74">
        <v>0</v>
      </c>
      <c r="T64" s="78">
        <v>-4.0260000000000001E-3</v>
      </c>
      <c r="U64" s="74">
        <v>0</v>
      </c>
      <c r="V64" s="78" t="s">
        <v>77</v>
      </c>
      <c r="W64" s="78" t="s">
        <v>77</v>
      </c>
      <c r="X64" s="78" t="s">
        <v>77</v>
      </c>
      <c r="Y64" s="78" t="s">
        <v>77</v>
      </c>
      <c r="Z64" s="78" t="s">
        <v>77</v>
      </c>
      <c r="AA64" s="78" t="s">
        <v>77</v>
      </c>
      <c r="AB64" s="74">
        <v>0</v>
      </c>
      <c r="AC64" s="74">
        <v>0</v>
      </c>
      <c r="AD64" s="74">
        <v>0</v>
      </c>
      <c r="AE64" s="74">
        <v>0</v>
      </c>
      <c r="AF64" s="74">
        <v>0</v>
      </c>
      <c r="AG64" s="74">
        <v>0</v>
      </c>
      <c r="AH64" s="74">
        <v>0</v>
      </c>
      <c r="AI64" s="74">
        <v>0</v>
      </c>
    </row>
    <row r="65" spans="1:37" s="41" customFormat="1" ht="31.2" x14ac:dyDescent="0.3">
      <c r="A65" s="72" t="s">
        <v>232</v>
      </c>
      <c r="B65" s="22" t="s">
        <v>196</v>
      </c>
      <c r="C65" s="35" t="s">
        <v>197</v>
      </c>
      <c r="D65" s="74">
        <v>0</v>
      </c>
      <c r="E65" s="74">
        <v>0</v>
      </c>
      <c r="F65" s="74">
        <v>0</v>
      </c>
      <c r="G65" s="74">
        <v>0</v>
      </c>
      <c r="H65" s="74">
        <v>0</v>
      </c>
      <c r="I65" s="74">
        <v>0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74">
        <v>0.13</v>
      </c>
      <c r="Q65" s="74">
        <v>0</v>
      </c>
      <c r="R65" s="78">
        <v>-4.0000000000000001E-3</v>
      </c>
      <c r="S65" s="74">
        <v>0</v>
      </c>
      <c r="T65" s="78">
        <v>-4.0260000000000001E-3</v>
      </c>
      <c r="U65" s="74">
        <v>0</v>
      </c>
      <c r="V65" s="78" t="s">
        <v>77</v>
      </c>
      <c r="W65" s="78" t="s">
        <v>77</v>
      </c>
      <c r="X65" s="78" t="s">
        <v>77</v>
      </c>
      <c r="Y65" s="78" t="s">
        <v>77</v>
      </c>
      <c r="Z65" s="78" t="s">
        <v>77</v>
      </c>
      <c r="AA65" s="78" t="s">
        <v>77</v>
      </c>
      <c r="AB65" s="74">
        <v>0</v>
      </c>
      <c r="AC65" s="74">
        <v>0</v>
      </c>
      <c r="AD65" s="74">
        <v>0</v>
      </c>
      <c r="AE65" s="74">
        <v>0</v>
      </c>
      <c r="AF65" s="74">
        <v>0</v>
      </c>
      <c r="AG65" s="74">
        <v>0</v>
      </c>
      <c r="AH65" s="74">
        <v>0</v>
      </c>
      <c r="AI65" s="74">
        <v>0</v>
      </c>
    </row>
    <row r="66" spans="1:37" s="41" customFormat="1" ht="31.2" x14ac:dyDescent="0.3">
      <c r="A66" s="72" t="s">
        <v>233</v>
      </c>
      <c r="B66" s="22" t="s">
        <v>198</v>
      </c>
      <c r="C66" s="25" t="s">
        <v>199</v>
      </c>
      <c r="D66" s="74">
        <v>0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0</v>
      </c>
      <c r="M66" s="74">
        <v>0</v>
      </c>
      <c r="N66" s="74">
        <v>0.25</v>
      </c>
      <c r="O66" s="74">
        <v>0</v>
      </c>
      <c r="P66" s="74">
        <v>0</v>
      </c>
      <c r="Q66" s="74">
        <v>0</v>
      </c>
      <c r="R66" s="78">
        <v>-4.0000000000000001E-3</v>
      </c>
      <c r="S66" s="74">
        <v>0</v>
      </c>
      <c r="T66" s="78">
        <v>-4.0260000000000001E-3</v>
      </c>
      <c r="U66" s="74">
        <v>0</v>
      </c>
      <c r="V66" s="78" t="s">
        <v>77</v>
      </c>
      <c r="W66" s="78" t="s">
        <v>77</v>
      </c>
      <c r="X66" s="78" t="s">
        <v>77</v>
      </c>
      <c r="Y66" s="78" t="s">
        <v>77</v>
      </c>
      <c r="Z66" s="78" t="s">
        <v>77</v>
      </c>
      <c r="AA66" s="78" t="s">
        <v>77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>
        <v>0</v>
      </c>
      <c r="AI66" s="74">
        <v>0</v>
      </c>
    </row>
    <row r="67" spans="1:37" s="41" customFormat="1" ht="31.2" x14ac:dyDescent="0.3">
      <c r="A67" s="72" t="s">
        <v>234</v>
      </c>
      <c r="B67" s="21" t="s">
        <v>200</v>
      </c>
      <c r="C67" s="35" t="s">
        <v>201</v>
      </c>
      <c r="D67" s="74">
        <v>0</v>
      </c>
      <c r="E67" s="74">
        <v>0</v>
      </c>
      <c r="F67" s="74">
        <v>0</v>
      </c>
      <c r="G67" s="74">
        <v>0</v>
      </c>
      <c r="H67" s="74">
        <v>0</v>
      </c>
      <c r="I67" s="74"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74">
        <v>0.45</v>
      </c>
      <c r="Q67" s="74">
        <v>0</v>
      </c>
      <c r="R67" s="78">
        <v>-4.0000000000000001E-3</v>
      </c>
      <c r="S67" s="74">
        <v>0</v>
      </c>
      <c r="T67" s="78">
        <v>-4.0260000000000001E-3</v>
      </c>
      <c r="U67" s="74">
        <v>0</v>
      </c>
      <c r="V67" s="78" t="s">
        <v>77</v>
      </c>
      <c r="W67" s="78" t="s">
        <v>77</v>
      </c>
      <c r="X67" s="78" t="s">
        <v>77</v>
      </c>
      <c r="Y67" s="78" t="s">
        <v>77</v>
      </c>
      <c r="Z67" s="78" t="s">
        <v>77</v>
      </c>
      <c r="AA67" s="78" t="s">
        <v>77</v>
      </c>
      <c r="AB67" s="74">
        <v>0</v>
      </c>
      <c r="AC67" s="74">
        <v>0</v>
      </c>
      <c r="AD67" s="74">
        <v>0</v>
      </c>
      <c r="AE67" s="74">
        <v>0</v>
      </c>
      <c r="AF67" s="74">
        <v>0</v>
      </c>
      <c r="AG67" s="74">
        <v>0</v>
      </c>
      <c r="AH67" s="74">
        <v>0</v>
      </c>
      <c r="AI67" s="74">
        <v>0</v>
      </c>
    </row>
    <row r="68" spans="1:37" s="41" customFormat="1" ht="46.8" x14ac:dyDescent="0.3">
      <c r="A68" s="72" t="s">
        <v>235</v>
      </c>
      <c r="B68" s="19" t="s">
        <v>224</v>
      </c>
      <c r="C68" s="1" t="s">
        <v>225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0.3</v>
      </c>
      <c r="O68" s="74">
        <v>0</v>
      </c>
      <c r="P68" s="74">
        <v>0</v>
      </c>
      <c r="Q68" s="74">
        <v>0</v>
      </c>
      <c r="R68" s="78">
        <v>-4.0000000000000001E-3</v>
      </c>
      <c r="S68" s="74">
        <v>0</v>
      </c>
      <c r="T68" s="78">
        <v>-4.0260000000000001E-3</v>
      </c>
      <c r="U68" s="74">
        <v>0</v>
      </c>
      <c r="V68" s="78" t="s">
        <v>77</v>
      </c>
      <c r="W68" s="78" t="s">
        <v>77</v>
      </c>
      <c r="X68" s="78" t="s">
        <v>77</v>
      </c>
      <c r="Y68" s="78" t="s">
        <v>77</v>
      </c>
      <c r="Z68" s="78" t="s">
        <v>77</v>
      </c>
      <c r="AA68" s="78" t="s">
        <v>77</v>
      </c>
      <c r="AB68" s="74">
        <v>0</v>
      </c>
      <c r="AC68" s="74">
        <v>0</v>
      </c>
      <c r="AD68" s="74">
        <v>0</v>
      </c>
      <c r="AE68" s="74">
        <v>0</v>
      </c>
      <c r="AF68" s="74">
        <v>0</v>
      </c>
      <c r="AG68" s="74">
        <v>0</v>
      </c>
      <c r="AH68" s="74">
        <v>0</v>
      </c>
      <c r="AI68" s="74">
        <v>0</v>
      </c>
      <c r="AK68" s="79"/>
    </row>
    <row r="69" spans="1:37" s="41" customFormat="1" ht="31.2" x14ac:dyDescent="0.3">
      <c r="A69" s="72" t="s">
        <v>236</v>
      </c>
      <c r="B69" s="18" t="s">
        <v>227</v>
      </c>
      <c r="C69" s="1" t="s">
        <v>228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1.1499999999999999</v>
      </c>
      <c r="O69" s="74">
        <v>0</v>
      </c>
      <c r="P69" s="74">
        <v>0</v>
      </c>
      <c r="Q69" s="74">
        <v>0</v>
      </c>
      <c r="R69" s="78">
        <v>-4.0000000000000001E-3</v>
      </c>
      <c r="S69" s="74">
        <v>0</v>
      </c>
      <c r="T69" s="78">
        <v>-4.0260000000000001E-3</v>
      </c>
      <c r="U69" s="74">
        <v>0</v>
      </c>
      <c r="V69" s="78" t="s">
        <v>77</v>
      </c>
      <c r="W69" s="78" t="s">
        <v>77</v>
      </c>
      <c r="X69" s="78" t="s">
        <v>77</v>
      </c>
      <c r="Y69" s="78" t="s">
        <v>77</v>
      </c>
      <c r="Z69" s="78" t="s">
        <v>77</v>
      </c>
      <c r="AA69" s="78" t="s">
        <v>77</v>
      </c>
      <c r="AB69" s="74">
        <v>0</v>
      </c>
      <c r="AC69" s="74">
        <v>0</v>
      </c>
      <c r="AD69" s="74">
        <v>0</v>
      </c>
      <c r="AE69" s="74">
        <v>0</v>
      </c>
      <c r="AF69" s="74">
        <v>0</v>
      </c>
      <c r="AG69" s="74">
        <v>0</v>
      </c>
      <c r="AH69" s="74">
        <v>0</v>
      </c>
      <c r="AI69" s="74">
        <v>0</v>
      </c>
      <c r="AK69" s="79"/>
    </row>
    <row r="70" spans="1:37" s="41" customFormat="1" ht="31.2" x14ac:dyDescent="0.3">
      <c r="A70" s="72" t="s">
        <v>237</v>
      </c>
      <c r="B70" s="18" t="s">
        <v>230</v>
      </c>
      <c r="C70" s="1" t="s">
        <v>231</v>
      </c>
      <c r="D70" s="74">
        <v>0</v>
      </c>
      <c r="E70" s="74">
        <v>0</v>
      </c>
      <c r="F70" s="74">
        <v>0</v>
      </c>
      <c r="G70" s="74">
        <v>0</v>
      </c>
      <c r="H70" s="74">
        <v>0</v>
      </c>
      <c r="I70" s="74">
        <v>0</v>
      </c>
      <c r="J70" s="74">
        <v>0</v>
      </c>
      <c r="K70" s="74">
        <v>0</v>
      </c>
      <c r="L70" s="74">
        <v>0</v>
      </c>
      <c r="M70" s="74">
        <v>0</v>
      </c>
      <c r="N70" s="74">
        <v>0.47</v>
      </c>
      <c r="O70" s="74">
        <v>0</v>
      </c>
      <c r="P70" s="74">
        <v>0</v>
      </c>
      <c r="Q70" s="74">
        <v>0</v>
      </c>
      <c r="R70" s="78">
        <v>-4.0000000000000001E-3</v>
      </c>
      <c r="S70" s="74">
        <v>0</v>
      </c>
      <c r="T70" s="78">
        <v>-4.0260000000000001E-3</v>
      </c>
      <c r="U70" s="74">
        <v>0</v>
      </c>
      <c r="V70" s="78" t="s">
        <v>77</v>
      </c>
      <c r="W70" s="78" t="s">
        <v>77</v>
      </c>
      <c r="X70" s="78" t="s">
        <v>77</v>
      </c>
      <c r="Y70" s="78" t="s">
        <v>77</v>
      </c>
      <c r="Z70" s="78" t="s">
        <v>77</v>
      </c>
      <c r="AA70" s="78" t="s">
        <v>77</v>
      </c>
      <c r="AB70" s="74">
        <v>0</v>
      </c>
      <c r="AC70" s="74">
        <v>0</v>
      </c>
      <c r="AD70" s="74">
        <v>0</v>
      </c>
      <c r="AE70" s="74">
        <v>0</v>
      </c>
      <c r="AF70" s="74">
        <v>0</v>
      </c>
      <c r="AG70" s="74">
        <v>0</v>
      </c>
      <c r="AH70" s="74">
        <v>0</v>
      </c>
      <c r="AI70" s="74">
        <v>0</v>
      </c>
      <c r="AK70" s="79"/>
    </row>
    <row r="71" spans="1:37" s="41" customFormat="1" ht="46.8" x14ac:dyDescent="0.3">
      <c r="A71" s="72" t="s">
        <v>269</v>
      </c>
      <c r="B71" s="35" t="s">
        <v>297</v>
      </c>
      <c r="C71" s="35" t="s">
        <v>298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84">
        <v>0.1</v>
      </c>
      <c r="P71" s="74">
        <v>0</v>
      </c>
      <c r="Q71" s="74">
        <v>0</v>
      </c>
      <c r="R71" s="74">
        <v>0</v>
      </c>
      <c r="S71" s="78">
        <v>-4.0000000000000001E-3</v>
      </c>
      <c r="T71" s="74">
        <v>0</v>
      </c>
      <c r="U71" s="78">
        <v>-4.0260000000000001E-3</v>
      </c>
      <c r="V71" s="78" t="s">
        <v>77</v>
      </c>
      <c r="W71" s="78" t="s">
        <v>77</v>
      </c>
      <c r="X71" s="78" t="s">
        <v>77</v>
      </c>
      <c r="Y71" s="78">
        <v>1</v>
      </c>
      <c r="Z71" s="78" t="s">
        <v>77</v>
      </c>
      <c r="AA71" s="78" t="s">
        <v>77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  <c r="AI71" s="74">
        <v>0</v>
      </c>
      <c r="AK71" s="79"/>
    </row>
    <row r="72" spans="1:37" s="41" customFormat="1" ht="46.8" x14ac:dyDescent="0.3">
      <c r="A72" s="72" t="s">
        <v>272</v>
      </c>
      <c r="B72" s="19" t="s">
        <v>319</v>
      </c>
      <c r="C72" s="1" t="s">
        <v>320</v>
      </c>
      <c r="D72" s="74">
        <v>0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8" t="s">
        <v>77</v>
      </c>
      <c r="W72" s="78" t="s">
        <v>77</v>
      </c>
      <c r="X72" s="78" t="s">
        <v>77</v>
      </c>
      <c r="Y72" s="78" t="s">
        <v>77</v>
      </c>
      <c r="Z72" s="78" t="s">
        <v>77</v>
      </c>
      <c r="AA72" s="78" t="s">
        <v>77</v>
      </c>
      <c r="AB72" s="74">
        <v>0</v>
      </c>
      <c r="AC72" s="74">
        <v>0</v>
      </c>
      <c r="AD72" s="74">
        <v>0</v>
      </c>
      <c r="AE72" s="74">
        <v>0</v>
      </c>
      <c r="AF72" s="74">
        <v>0</v>
      </c>
      <c r="AG72" s="74">
        <v>0</v>
      </c>
      <c r="AH72" s="74">
        <v>0</v>
      </c>
      <c r="AI72" s="74">
        <v>0</v>
      </c>
      <c r="AK72" s="79"/>
    </row>
    <row r="73" spans="1:37" s="41" customFormat="1" ht="46.8" x14ac:dyDescent="0.3">
      <c r="A73" s="72" t="s">
        <v>283</v>
      </c>
      <c r="B73" s="18" t="s">
        <v>281</v>
      </c>
      <c r="C73" s="1" t="s">
        <v>282</v>
      </c>
      <c r="D73" s="74">
        <v>0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0</v>
      </c>
      <c r="Q73" s="74">
        <v>0</v>
      </c>
      <c r="R73" s="74">
        <v>0</v>
      </c>
      <c r="S73" s="74">
        <v>0</v>
      </c>
      <c r="T73" s="74">
        <v>0</v>
      </c>
      <c r="U73" s="74">
        <v>0</v>
      </c>
      <c r="V73" s="78" t="s">
        <v>77</v>
      </c>
      <c r="W73" s="78" t="s">
        <v>77</v>
      </c>
      <c r="X73" s="78" t="s">
        <v>77</v>
      </c>
      <c r="Y73" s="78" t="s">
        <v>77</v>
      </c>
      <c r="Z73" s="78" t="s">
        <v>77</v>
      </c>
      <c r="AA73" s="78" t="s">
        <v>77</v>
      </c>
      <c r="AB73" s="74">
        <v>0</v>
      </c>
      <c r="AC73" s="74">
        <v>0</v>
      </c>
      <c r="AD73" s="74">
        <v>0</v>
      </c>
      <c r="AE73" s="74">
        <v>0</v>
      </c>
      <c r="AF73" s="74">
        <v>0</v>
      </c>
      <c r="AG73" s="74">
        <v>0</v>
      </c>
      <c r="AH73" s="74">
        <v>0</v>
      </c>
      <c r="AI73" s="74">
        <v>0</v>
      </c>
      <c r="AK73" s="79"/>
    </row>
    <row r="74" spans="1:37" s="41" customFormat="1" ht="62.4" x14ac:dyDescent="0.3">
      <c r="A74" s="72" t="s">
        <v>299</v>
      </c>
      <c r="B74" s="20" t="s">
        <v>270</v>
      </c>
      <c r="C74" s="1" t="s">
        <v>271</v>
      </c>
      <c r="D74" s="74">
        <v>0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1">
        <v>0.14000000000000001</v>
      </c>
      <c r="P74" s="74">
        <v>0</v>
      </c>
      <c r="Q74" s="74">
        <v>0</v>
      </c>
      <c r="R74" s="74">
        <v>0</v>
      </c>
      <c r="S74" s="78">
        <v>-4.0000000000000001E-3</v>
      </c>
      <c r="T74" s="74">
        <v>0</v>
      </c>
      <c r="U74" s="78">
        <v>-4.0260000000000001E-3</v>
      </c>
      <c r="V74" s="78" t="s">
        <v>77</v>
      </c>
      <c r="W74" s="78" t="s">
        <v>77</v>
      </c>
      <c r="X74" s="78" t="s">
        <v>77</v>
      </c>
      <c r="Y74" s="78">
        <v>1</v>
      </c>
      <c r="Z74" s="78" t="s">
        <v>77</v>
      </c>
      <c r="AA74" s="78" t="s">
        <v>77</v>
      </c>
      <c r="AB74" s="74">
        <v>0</v>
      </c>
      <c r="AC74" s="74">
        <v>0</v>
      </c>
      <c r="AD74" s="74">
        <v>0</v>
      </c>
      <c r="AE74" s="74">
        <v>0</v>
      </c>
      <c r="AF74" s="74">
        <v>0</v>
      </c>
      <c r="AG74" s="74">
        <v>0</v>
      </c>
      <c r="AH74" s="74">
        <v>0</v>
      </c>
      <c r="AI74" s="74">
        <v>0</v>
      </c>
      <c r="AK74" s="79"/>
    </row>
    <row r="75" spans="1:37" s="41" customFormat="1" ht="46.8" x14ac:dyDescent="0.3">
      <c r="A75" s="72" t="s">
        <v>300</v>
      </c>
      <c r="B75" s="21" t="s">
        <v>273</v>
      </c>
      <c r="C75" s="35" t="s">
        <v>274</v>
      </c>
      <c r="D75" s="74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85">
        <v>0.47</v>
      </c>
      <c r="P75" s="74">
        <v>0</v>
      </c>
      <c r="Q75" s="85">
        <v>0.01</v>
      </c>
      <c r="R75" s="74">
        <v>0</v>
      </c>
      <c r="S75" s="78">
        <v>-4.0000000000000001E-3</v>
      </c>
      <c r="T75" s="74">
        <v>0</v>
      </c>
      <c r="U75" s="78">
        <v>-4.0260000000000001E-3</v>
      </c>
      <c r="V75" s="78" t="s">
        <v>77</v>
      </c>
      <c r="W75" s="78" t="s">
        <v>77</v>
      </c>
      <c r="X75" s="78" t="s">
        <v>77</v>
      </c>
      <c r="Y75" s="78">
        <v>1</v>
      </c>
      <c r="Z75" s="78" t="s">
        <v>77</v>
      </c>
      <c r="AA75" s="78" t="s">
        <v>77</v>
      </c>
      <c r="AB75" s="74">
        <v>0</v>
      </c>
      <c r="AC75" s="74">
        <v>0</v>
      </c>
      <c r="AD75" s="74">
        <v>0</v>
      </c>
      <c r="AE75" s="74">
        <v>0</v>
      </c>
      <c r="AF75" s="74">
        <v>0</v>
      </c>
      <c r="AG75" s="74">
        <v>0</v>
      </c>
      <c r="AH75" s="74">
        <v>0</v>
      </c>
      <c r="AI75" s="74">
        <v>0</v>
      </c>
      <c r="AK75" s="79"/>
    </row>
    <row r="76" spans="1:37" s="41" customFormat="1" ht="31.2" x14ac:dyDescent="0.3">
      <c r="A76" s="26" t="s">
        <v>97</v>
      </c>
      <c r="B76" s="86" t="s">
        <v>98</v>
      </c>
      <c r="C76" s="87" t="s">
        <v>30</v>
      </c>
      <c r="D76" s="17">
        <f t="shared" ref="D76:Q76" si="10">D77+D79</f>
        <v>0</v>
      </c>
      <c r="E76" s="17">
        <f t="shared" si="10"/>
        <v>0</v>
      </c>
      <c r="F76" s="17">
        <f t="shared" si="10"/>
        <v>0</v>
      </c>
      <c r="G76" s="17">
        <f t="shared" si="10"/>
        <v>0</v>
      </c>
      <c r="H76" s="17">
        <f t="shared" si="10"/>
        <v>0</v>
      </c>
      <c r="I76" s="17">
        <f t="shared" si="10"/>
        <v>0</v>
      </c>
      <c r="J76" s="17">
        <f t="shared" si="10"/>
        <v>0</v>
      </c>
      <c r="K76" s="17">
        <f t="shared" si="10"/>
        <v>0</v>
      </c>
      <c r="L76" s="17">
        <f t="shared" si="10"/>
        <v>0</v>
      </c>
      <c r="M76" s="17">
        <f t="shared" si="10"/>
        <v>0</v>
      </c>
      <c r="N76" s="17">
        <f t="shared" si="10"/>
        <v>0</v>
      </c>
      <c r="O76" s="17">
        <f t="shared" si="10"/>
        <v>0</v>
      </c>
      <c r="P76" s="17">
        <f t="shared" si="10"/>
        <v>0</v>
      </c>
      <c r="Q76" s="17">
        <f t="shared" si="10"/>
        <v>0</v>
      </c>
      <c r="R76" s="68" t="s">
        <v>77</v>
      </c>
      <c r="S76" s="68" t="s">
        <v>77</v>
      </c>
      <c r="T76" s="68" t="s">
        <v>77</v>
      </c>
      <c r="U76" s="68" t="s">
        <v>77</v>
      </c>
      <c r="V76" s="68" t="s">
        <v>77</v>
      </c>
      <c r="W76" s="68" t="s">
        <v>77</v>
      </c>
      <c r="X76" s="68" t="s">
        <v>77</v>
      </c>
      <c r="Y76" s="68" t="s">
        <v>77</v>
      </c>
      <c r="Z76" s="68" t="s">
        <v>77</v>
      </c>
      <c r="AA76" s="68" t="s">
        <v>77</v>
      </c>
      <c r="AB76" s="17">
        <f t="shared" ref="AB76:AI76" si="11">AB77+AB79</f>
        <v>12.366950000000001</v>
      </c>
      <c r="AC76" s="17">
        <f t="shared" si="11"/>
        <v>27.45</v>
      </c>
      <c r="AD76" s="17">
        <f t="shared" si="11"/>
        <v>0</v>
      </c>
      <c r="AE76" s="17">
        <f t="shared" si="11"/>
        <v>0</v>
      </c>
      <c r="AF76" s="17">
        <f t="shared" si="11"/>
        <v>0</v>
      </c>
      <c r="AG76" s="17">
        <f t="shared" si="11"/>
        <v>0</v>
      </c>
      <c r="AH76" s="17">
        <f t="shared" si="11"/>
        <v>0</v>
      </c>
      <c r="AI76" s="17">
        <f t="shared" si="11"/>
        <v>0</v>
      </c>
    </row>
    <row r="77" spans="1:37" s="64" customFormat="1" ht="32.4" x14ac:dyDescent="0.35">
      <c r="A77" s="26" t="s">
        <v>99</v>
      </c>
      <c r="B77" s="88" t="s">
        <v>100</v>
      </c>
      <c r="C77" s="87" t="s">
        <v>30</v>
      </c>
      <c r="D77" s="17">
        <f>D78</f>
        <v>0</v>
      </c>
      <c r="E77" s="17">
        <f t="shared" ref="E77:AI77" si="12">E78</f>
        <v>0</v>
      </c>
      <c r="F77" s="17">
        <f t="shared" si="12"/>
        <v>0</v>
      </c>
      <c r="G77" s="17">
        <f t="shared" si="12"/>
        <v>0</v>
      </c>
      <c r="H77" s="17">
        <f t="shared" si="12"/>
        <v>0</v>
      </c>
      <c r="I77" s="17">
        <f t="shared" si="12"/>
        <v>0</v>
      </c>
      <c r="J77" s="17">
        <f t="shared" si="12"/>
        <v>0</v>
      </c>
      <c r="K77" s="17">
        <f t="shared" si="12"/>
        <v>0</v>
      </c>
      <c r="L77" s="17">
        <f t="shared" si="12"/>
        <v>0</v>
      </c>
      <c r="M77" s="17">
        <f t="shared" si="12"/>
        <v>0</v>
      </c>
      <c r="N77" s="17">
        <f t="shared" si="12"/>
        <v>0</v>
      </c>
      <c r="O77" s="17">
        <f t="shared" si="12"/>
        <v>0</v>
      </c>
      <c r="P77" s="17">
        <f t="shared" si="12"/>
        <v>0</v>
      </c>
      <c r="Q77" s="17">
        <f t="shared" si="12"/>
        <v>0</v>
      </c>
      <c r="R77" s="17" t="str">
        <f t="shared" si="12"/>
        <v>нд</v>
      </c>
      <c r="S77" s="17" t="str">
        <f t="shared" si="12"/>
        <v>нд</v>
      </c>
      <c r="T77" s="17" t="str">
        <f t="shared" si="12"/>
        <v>нд</v>
      </c>
      <c r="U77" s="17" t="str">
        <f t="shared" si="12"/>
        <v>нд</v>
      </c>
      <c r="V77" s="17" t="str">
        <f t="shared" si="12"/>
        <v>нд</v>
      </c>
      <c r="W77" s="17" t="str">
        <f t="shared" si="12"/>
        <v>нд</v>
      </c>
      <c r="X77" s="17" t="str">
        <f t="shared" si="12"/>
        <v>нд</v>
      </c>
      <c r="Y77" s="17" t="str">
        <f t="shared" si="12"/>
        <v>нд</v>
      </c>
      <c r="Z77" s="17" t="str">
        <f t="shared" si="12"/>
        <v>нд</v>
      </c>
      <c r="AA77" s="17" t="str">
        <f t="shared" si="12"/>
        <v>нд</v>
      </c>
      <c r="AB77" s="17">
        <f t="shared" si="12"/>
        <v>8.65</v>
      </c>
      <c r="AC77" s="17">
        <f t="shared" si="12"/>
        <v>27.45</v>
      </c>
      <c r="AD77" s="17">
        <f t="shared" si="12"/>
        <v>0</v>
      </c>
      <c r="AE77" s="17">
        <f t="shared" si="12"/>
        <v>0</v>
      </c>
      <c r="AF77" s="17">
        <f t="shared" si="12"/>
        <v>0</v>
      </c>
      <c r="AG77" s="17">
        <f t="shared" si="12"/>
        <v>0</v>
      </c>
      <c r="AH77" s="17">
        <f t="shared" si="12"/>
        <v>0</v>
      </c>
      <c r="AI77" s="17">
        <f t="shared" si="12"/>
        <v>0</v>
      </c>
    </row>
    <row r="78" spans="1:37" s="64" customFormat="1" ht="31.2" x14ac:dyDescent="0.3">
      <c r="A78" s="1" t="s">
        <v>101</v>
      </c>
      <c r="B78" s="35" t="s">
        <v>170</v>
      </c>
      <c r="C78" s="89" t="s">
        <v>171</v>
      </c>
      <c r="D78" s="74">
        <v>0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74">
        <v>0</v>
      </c>
      <c r="Q78" s="74">
        <v>0</v>
      </c>
      <c r="R78" s="78" t="s">
        <v>77</v>
      </c>
      <c r="S78" s="78" t="s">
        <v>77</v>
      </c>
      <c r="T78" s="78" t="s">
        <v>77</v>
      </c>
      <c r="U78" s="78" t="s">
        <v>77</v>
      </c>
      <c r="V78" s="78" t="s">
        <v>77</v>
      </c>
      <c r="W78" s="78" t="s">
        <v>77</v>
      </c>
      <c r="X78" s="78" t="s">
        <v>77</v>
      </c>
      <c r="Y78" s="78" t="s">
        <v>77</v>
      </c>
      <c r="Z78" s="78" t="s">
        <v>77</v>
      </c>
      <c r="AA78" s="78" t="s">
        <v>77</v>
      </c>
      <c r="AB78" s="74">
        <v>8.65</v>
      </c>
      <c r="AC78" s="74">
        <v>27.45</v>
      </c>
      <c r="AD78" s="74">
        <v>0</v>
      </c>
      <c r="AE78" s="74">
        <v>0</v>
      </c>
      <c r="AF78" s="74">
        <v>0</v>
      </c>
      <c r="AG78" s="74">
        <v>0</v>
      </c>
      <c r="AH78" s="74">
        <v>0</v>
      </c>
      <c r="AI78" s="74">
        <v>0</v>
      </c>
    </row>
    <row r="79" spans="1:37" s="41" customFormat="1" ht="32.4" x14ac:dyDescent="0.35">
      <c r="A79" s="26" t="s">
        <v>107</v>
      </c>
      <c r="B79" s="88" t="s">
        <v>108</v>
      </c>
      <c r="C79" s="87" t="s">
        <v>30</v>
      </c>
      <c r="D79" s="17">
        <f>SUM(D80)</f>
        <v>0</v>
      </c>
      <c r="E79" s="17">
        <f t="shared" ref="E79:AI79" si="13">SUM(E80)</f>
        <v>0</v>
      </c>
      <c r="F79" s="17">
        <f t="shared" si="13"/>
        <v>0</v>
      </c>
      <c r="G79" s="17">
        <f t="shared" si="13"/>
        <v>0</v>
      </c>
      <c r="H79" s="17">
        <f t="shared" si="13"/>
        <v>0</v>
      </c>
      <c r="I79" s="17">
        <f t="shared" si="13"/>
        <v>0</v>
      </c>
      <c r="J79" s="17">
        <f t="shared" si="13"/>
        <v>0</v>
      </c>
      <c r="K79" s="17">
        <f t="shared" si="13"/>
        <v>0</v>
      </c>
      <c r="L79" s="17">
        <f t="shared" si="13"/>
        <v>0</v>
      </c>
      <c r="M79" s="17">
        <f t="shared" si="13"/>
        <v>0</v>
      </c>
      <c r="N79" s="17">
        <f t="shared" si="13"/>
        <v>0</v>
      </c>
      <c r="O79" s="17">
        <f t="shared" si="13"/>
        <v>0</v>
      </c>
      <c r="P79" s="17">
        <f t="shared" si="13"/>
        <v>0</v>
      </c>
      <c r="Q79" s="17">
        <f t="shared" si="13"/>
        <v>0</v>
      </c>
      <c r="R79" s="17">
        <f t="shared" si="13"/>
        <v>0</v>
      </c>
      <c r="S79" s="17">
        <f t="shared" si="13"/>
        <v>0</v>
      </c>
      <c r="T79" s="17">
        <f t="shared" si="13"/>
        <v>0</v>
      </c>
      <c r="U79" s="17">
        <f t="shared" si="13"/>
        <v>0</v>
      </c>
      <c r="V79" s="17">
        <f t="shared" si="13"/>
        <v>0</v>
      </c>
      <c r="W79" s="17">
        <f t="shared" si="13"/>
        <v>0</v>
      </c>
      <c r="X79" s="17">
        <f t="shared" si="13"/>
        <v>0</v>
      </c>
      <c r="Y79" s="17">
        <f t="shared" si="13"/>
        <v>0</v>
      </c>
      <c r="Z79" s="17">
        <f t="shared" si="13"/>
        <v>0</v>
      </c>
      <c r="AA79" s="17">
        <f t="shared" si="13"/>
        <v>0</v>
      </c>
      <c r="AB79" s="17">
        <f t="shared" si="13"/>
        <v>3.7169500000000002</v>
      </c>
      <c r="AC79" s="17">
        <f t="shared" si="13"/>
        <v>0</v>
      </c>
      <c r="AD79" s="17">
        <f t="shared" si="13"/>
        <v>0</v>
      </c>
      <c r="AE79" s="17">
        <f t="shared" si="13"/>
        <v>0</v>
      </c>
      <c r="AF79" s="17">
        <f t="shared" si="13"/>
        <v>0</v>
      </c>
      <c r="AG79" s="17">
        <f t="shared" si="13"/>
        <v>0</v>
      </c>
      <c r="AH79" s="17">
        <f t="shared" si="13"/>
        <v>0</v>
      </c>
      <c r="AI79" s="17">
        <f t="shared" si="13"/>
        <v>0</v>
      </c>
    </row>
    <row r="80" spans="1:37" s="41" customFormat="1" ht="62.4" x14ac:dyDescent="0.3">
      <c r="A80" s="1" t="s">
        <v>109</v>
      </c>
      <c r="B80" s="90" t="s">
        <v>102</v>
      </c>
      <c r="C80" s="81" t="s">
        <v>110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8" t="s">
        <v>77</v>
      </c>
      <c r="S80" s="78" t="s">
        <v>77</v>
      </c>
      <c r="T80" s="78" t="s">
        <v>77</v>
      </c>
      <c r="U80" s="78" t="s">
        <v>77</v>
      </c>
      <c r="V80" s="78" t="s">
        <v>77</v>
      </c>
      <c r="W80" s="78" t="s">
        <v>77</v>
      </c>
      <c r="X80" s="78" t="s">
        <v>77</v>
      </c>
      <c r="Y80" s="78" t="s">
        <v>77</v>
      </c>
      <c r="Z80" s="78" t="s">
        <v>77</v>
      </c>
      <c r="AA80" s="78" t="s">
        <v>77</v>
      </c>
      <c r="AB80" s="74">
        <v>3.7169500000000002</v>
      </c>
      <c r="AC80" s="74">
        <v>0</v>
      </c>
      <c r="AD80" s="74">
        <v>0</v>
      </c>
      <c r="AE80" s="74">
        <v>0</v>
      </c>
      <c r="AF80" s="74">
        <v>0</v>
      </c>
      <c r="AG80" s="74">
        <v>0</v>
      </c>
      <c r="AH80" s="74">
        <v>0</v>
      </c>
      <c r="AI80" s="74">
        <v>0</v>
      </c>
    </row>
    <row r="81" spans="1:35" s="41" customFormat="1" ht="62.4" x14ac:dyDescent="0.3">
      <c r="A81" s="27" t="s">
        <v>63</v>
      </c>
      <c r="B81" s="28" t="s">
        <v>64</v>
      </c>
      <c r="C81" s="27" t="s">
        <v>30</v>
      </c>
      <c r="D81" s="17" t="s">
        <v>77</v>
      </c>
      <c r="E81" s="17" t="s">
        <v>77</v>
      </c>
      <c r="F81" s="17" t="s">
        <v>77</v>
      </c>
      <c r="G81" s="17" t="s">
        <v>77</v>
      </c>
      <c r="H81" s="17" t="s">
        <v>77</v>
      </c>
      <c r="I81" s="17" t="s">
        <v>77</v>
      </c>
      <c r="J81" s="17" t="s">
        <v>77</v>
      </c>
      <c r="K81" s="17" t="s">
        <v>77</v>
      </c>
      <c r="L81" s="17" t="s">
        <v>77</v>
      </c>
      <c r="M81" s="17" t="s">
        <v>77</v>
      </c>
      <c r="N81" s="17" t="s">
        <v>77</v>
      </c>
      <c r="O81" s="17" t="s">
        <v>77</v>
      </c>
      <c r="P81" s="17" t="s">
        <v>77</v>
      </c>
      <c r="Q81" s="17" t="s">
        <v>77</v>
      </c>
      <c r="R81" s="68" t="s">
        <v>77</v>
      </c>
      <c r="S81" s="68" t="s">
        <v>77</v>
      </c>
      <c r="T81" s="68" t="s">
        <v>77</v>
      </c>
      <c r="U81" s="68" t="s">
        <v>77</v>
      </c>
      <c r="V81" s="68" t="s">
        <v>77</v>
      </c>
      <c r="W81" s="68" t="s">
        <v>77</v>
      </c>
      <c r="X81" s="68" t="s">
        <v>77</v>
      </c>
      <c r="Y81" s="68" t="s">
        <v>77</v>
      </c>
      <c r="Z81" s="68" t="s">
        <v>77</v>
      </c>
      <c r="AA81" s="68" t="s">
        <v>77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</row>
    <row r="82" spans="1:35" s="41" customFormat="1" ht="46.8" x14ac:dyDescent="0.3">
      <c r="A82" s="27" t="s">
        <v>65</v>
      </c>
      <c r="B82" s="70" t="s">
        <v>66</v>
      </c>
      <c r="C82" s="27" t="s">
        <v>30</v>
      </c>
      <c r="D82" s="17">
        <f t="shared" ref="D82:AI82" si="14">SUM(D83:D107)</f>
        <v>0</v>
      </c>
      <c r="E82" s="17">
        <f t="shared" si="14"/>
        <v>0</v>
      </c>
      <c r="F82" s="17">
        <f t="shared" si="14"/>
        <v>0</v>
      </c>
      <c r="G82" s="17">
        <f t="shared" si="14"/>
        <v>0</v>
      </c>
      <c r="H82" s="17">
        <f t="shared" si="14"/>
        <v>0</v>
      </c>
      <c r="I82" s="17">
        <f t="shared" si="14"/>
        <v>0</v>
      </c>
      <c r="J82" s="17">
        <f t="shared" si="14"/>
        <v>0</v>
      </c>
      <c r="K82" s="17">
        <f t="shared" si="14"/>
        <v>0</v>
      </c>
      <c r="L82" s="17">
        <f t="shared" si="14"/>
        <v>0.8</v>
      </c>
      <c r="M82" s="17">
        <f t="shared" si="14"/>
        <v>0.25</v>
      </c>
      <c r="N82" s="17">
        <f t="shared" si="14"/>
        <v>0.6</v>
      </c>
      <c r="O82" s="17">
        <f t="shared" si="14"/>
        <v>0.92700000000000005</v>
      </c>
      <c r="P82" s="17">
        <f t="shared" si="14"/>
        <v>0.6</v>
      </c>
      <c r="Q82" s="17">
        <f t="shared" si="14"/>
        <v>0.08</v>
      </c>
      <c r="R82" s="17">
        <f t="shared" si="14"/>
        <v>-2.4E-2</v>
      </c>
      <c r="S82" s="17">
        <f t="shared" si="14"/>
        <v>-3.2000000000000001E-2</v>
      </c>
      <c r="T82" s="17">
        <f t="shared" si="14"/>
        <v>-2.4156000000000004E-2</v>
      </c>
      <c r="U82" s="17">
        <f t="shared" si="14"/>
        <v>-3.2208000000000007E-2</v>
      </c>
      <c r="V82" s="17">
        <f t="shared" si="14"/>
        <v>0</v>
      </c>
      <c r="W82" s="17">
        <f t="shared" si="14"/>
        <v>0</v>
      </c>
      <c r="X82" s="17">
        <f t="shared" si="14"/>
        <v>0</v>
      </c>
      <c r="Y82" s="17">
        <f t="shared" si="14"/>
        <v>9</v>
      </c>
      <c r="Z82" s="17">
        <f t="shared" si="14"/>
        <v>0</v>
      </c>
      <c r="AA82" s="17">
        <f t="shared" si="14"/>
        <v>0</v>
      </c>
      <c r="AB82" s="17">
        <f t="shared" si="14"/>
        <v>0</v>
      </c>
      <c r="AC82" s="17">
        <f t="shared" si="14"/>
        <v>0</v>
      </c>
      <c r="AD82" s="17">
        <f t="shared" si="14"/>
        <v>0</v>
      </c>
      <c r="AE82" s="17">
        <f t="shared" si="14"/>
        <v>0</v>
      </c>
      <c r="AF82" s="17">
        <f t="shared" si="14"/>
        <v>0</v>
      </c>
      <c r="AG82" s="17">
        <f t="shared" si="14"/>
        <v>0</v>
      </c>
      <c r="AH82" s="17">
        <f t="shared" si="14"/>
        <v>0</v>
      </c>
      <c r="AI82" s="17">
        <f t="shared" si="14"/>
        <v>0</v>
      </c>
    </row>
    <row r="83" spans="1:35" ht="46.8" x14ac:dyDescent="0.3">
      <c r="A83" s="1" t="s">
        <v>75</v>
      </c>
      <c r="B83" s="21" t="s">
        <v>154</v>
      </c>
      <c r="C83" s="20" t="s">
        <v>155</v>
      </c>
      <c r="D83" s="74"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0.8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8">
        <v>-4.0000000000000001E-3</v>
      </c>
      <c r="S83" s="74">
        <v>0</v>
      </c>
      <c r="T83" s="78">
        <v>-4.0260000000000001E-3</v>
      </c>
      <c r="U83" s="74">
        <v>0</v>
      </c>
      <c r="V83" s="78" t="s">
        <v>77</v>
      </c>
      <c r="W83" s="78" t="s">
        <v>77</v>
      </c>
      <c r="X83" s="78" t="s">
        <v>77</v>
      </c>
      <c r="Y83" s="78" t="s">
        <v>77</v>
      </c>
      <c r="Z83" s="78" t="s">
        <v>77</v>
      </c>
      <c r="AA83" s="78" t="s">
        <v>77</v>
      </c>
      <c r="AB83" s="74">
        <v>0</v>
      </c>
      <c r="AC83" s="74">
        <v>0</v>
      </c>
      <c r="AD83" s="74">
        <v>0</v>
      </c>
      <c r="AE83" s="74">
        <v>0</v>
      </c>
      <c r="AF83" s="74">
        <v>0</v>
      </c>
      <c r="AG83" s="74">
        <v>0</v>
      </c>
      <c r="AH83" s="74">
        <v>0</v>
      </c>
      <c r="AI83" s="74">
        <v>0</v>
      </c>
    </row>
    <row r="84" spans="1:35" ht="31.2" x14ac:dyDescent="0.3">
      <c r="A84" s="1" t="s">
        <v>76</v>
      </c>
      <c r="B84" s="19" t="s">
        <v>158</v>
      </c>
      <c r="C84" s="1" t="s">
        <v>159</v>
      </c>
      <c r="D84" s="74">
        <v>0</v>
      </c>
      <c r="E84" s="74">
        <v>0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8" t="s">
        <v>77</v>
      </c>
      <c r="W84" s="78" t="s">
        <v>77</v>
      </c>
      <c r="X84" s="78" t="s">
        <v>77</v>
      </c>
      <c r="Y84" s="78" t="s">
        <v>77</v>
      </c>
      <c r="Z84" s="78" t="s">
        <v>77</v>
      </c>
      <c r="AA84" s="78" t="s">
        <v>77</v>
      </c>
      <c r="AB84" s="74">
        <v>0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>
        <v>0</v>
      </c>
      <c r="AI84" s="74">
        <v>0</v>
      </c>
    </row>
    <row r="85" spans="1:35" ht="31.2" x14ac:dyDescent="0.3">
      <c r="A85" s="1" t="s">
        <v>152</v>
      </c>
      <c r="B85" s="21" t="s">
        <v>161</v>
      </c>
      <c r="C85" s="29" t="s">
        <v>162</v>
      </c>
      <c r="D85" s="74">
        <v>0</v>
      </c>
      <c r="E85" s="74">
        <v>0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74">
        <v>0.11</v>
      </c>
      <c r="Q85" s="74">
        <v>0</v>
      </c>
      <c r="R85" s="78">
        <v>-4.0000000000000001E-3</v>
      </c>
      <c r="S85" s="74">
        <v>0</v>
      </c>
      <c r="T85" s="78">
        <v>-4.0260000000000001E-3</v>
      </c>
      <c r="U85" s="74">
        <v>0</v>
      </c>
      <c r="V85" s="78" t="s">
        <v>77</v>
      </c>
      <c r="W85" s="78" t="s">
        <v>77</v>
      </c>
      <c r="X85" s="78" t="s">
        <v>77</v>
      </c>
      <c r="Y85" s="78" t="s">
        <v>77</v>
      </c>
      <c r="Z85" s="78" t="s">
        <v>77</v>
      </c>
      <c r="AA85" s="78" t="s">
        <v>77</v>
      </c>
      <c r="AB85" s="74">
        <v>0</v>
      </c>
      <c r="AC85" s="74">
        <v>0</v>
      </c>
      <c r="AD85" s="74">
        <v>0</v>
      </c>
      <c r="AE85" s="74">
        <v>0</v>
      </c>
      <c r="AF85" s="74">
        <v>0</v>
      </c>
      <c r="AG85" s="74">
        <v>0</v>
      </c>
      <c r="AH85" s="74">
        <v>0</v>
      </c>
      <c r="AI85" s="74">
        <v>0</v>
      </c>
    </row>
    <row r="86" spans="1:35" ht="46.8" x14ac:dyDescent="0.3">
      <c r="A86" s="1" t="s">
        <v>153</v>
      </c>
      <c r="B86" s="21" t="s">
        <v>163</v>
      </c>
      <c r="C86" s="29" t="s">
        <v>164</v>
      </c>
      <c r="D86" s="74">
        <v>0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74">
        <v>0.49</v>
      </c>
      <c r="Q86" s="74">
        <v>0</v>
      </c>
      <c r="R86" s="78">
        <v>-4.0000000000000001E-3</v>
      </c>
      <c r="S86" s="74">
        <v>0</v>
      </c>
      <c r="T86" s="78">
        <v>-4.0260000000000001E-3</v>
      </c>
      <c r="U86" s="74">
        <v>0</v>
      </c>
      <c r="V86" s="78" t="s">
        <v>77</v>
      </c>
      <c r="W86" s="78" t="s">
        <v>77</v>
      </c>
      <c r="X86" s="78" t="s">
        <v>77</v>
      </c>
      <c r="Y86" s="78" t="s">
        <v>77</v>
      </c>
      <c r="Z86" s="78" t="s">
        <v>77</v>
      </c>
      <c r="AA86" s="78" t="s">
        <v>77</v>
      </c>
      <c r="AB86" s="74">
        <v>0</v>
      </c>
      <c r="AC86" s="74">
        <v>0</v>
      </c>
      <c r="AD86" s="74">
        <v>0</v>
      </c>
      <c r="AE86" s="74">
        <v>0</v>
      </c>
      <c r="AF86" s="74">
        <v>0</v>
      </c>
      <c r="AG86" s="74">
        <v>0</v>
      </c>
      <c r="AH86" s="74">
        <v>0</v>
      </c>
      <c r="AI86" s="74">
        <v>0</v>
      </c>
    </row>
    <row r="87" spans="1:35" x14ac:dyDescent="0.3">
      <c r="A87" s="1" t="s">
        <v>169</v>
      </c>
      <c r="B87" s="83" t="s">
        <v>165</v>
      </c>
      <c r="C87" s="29" t="s">
        <v>248</v>
      </c>
      <c r="D87" s="74">
        <v>0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8" t="s">
        <v>77</v>
      </c>
      <c r="W87" s="78" t="s">
        <v>77</v>
      </c>
      <c r="X87" s="78" t="s">
        <v>77</v>
      </c>
      <c r="Y87" s="78" t="s">
        <v>77</v>
      </c>
      <c r="Z87" s="78" t="s">
        <v>77</v>
      </c>
      <c r="AA87" s="78" t="s">
        <v>77</v>
      </c>
      <c r="AB87" s="74">
        <v>0</v>
      </c>
      <c r="AC87" s="74">
        <v>0</v>
      </c>
      <c r="AD87" s="74">
        <v>0</v>
      </c>
      <c r="AE87" s="74">
        <v>0</v>
      </c>
      <c r="AF87" s="74">
        <v>0</v>
      </c>
      <c r="AG87" s="74">
        <v>0</v>
      </c>
      <c r="AH87" s="74">
        <v>0</v>
      </c>
      <c r="AI87" s="74">
        <v>0</v>
      </c>
    </row>
    <row r="88" spans="1:35" ht="46.8" x14ac:dyDescent="0.3">
      <c r="A88" s="1" t="s">
        <v>156</v>
      </c>
      <c r="B88" s="21" t="s">
        <v>238</v>
      </c>
      <c r="C88" s="35" t="s">
        <v>239</v>
      </c>
      <c r="D88" s="74">
        <v>0</v>
      </c>
      <c r="E88" s="74">
        <v>0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8">
        <v>-4.0000000000000001E-3</v>
      </c>
      <c r="S88" s="74">
        <v>0</v>
      </c>
      <c r="T88" s="78">
        <v>-4.0260000000000001E-3</v>
      </c>
      <c r="U88" s="74">
        <v>0</v>
      </c>
      <c r="V88" s="78" t="s">
        <v>77</v>
      </c>
      <c r="W88" s="78" t="s">
        <v>77</v>
      </c>
      <c r="X88" s="78" t="s">
        <v>77</v>
      </c>
      <c r="Y88" s="78" t="s">
        <v>77</v>
      </c>
      <c r="Z88" s="78" t="s">
        <v>77</v>
      </c>
      <c r="AA88" s="78" t="s">
        <v>77</v>
      </c>
      <c r="AB88" s="74">
        <v>0</v>
      </c>
      <c r="AC88" s="74">
        <v>0</v>
      </c>
      <c r="AD88" s="74">
        <v>0</v>
      </c>
      <c r="AE88" s="74">
        <v>0</v>
      </c>
      <c r="AF88" s="74">
        <v>0</v>
      </c>
      <c r="AG88" s="74">
        <v>0</v>
      </c>
      <c r="AH88" s="74">
        <v>0</v>
      </c>
      <c r="AI88" s="74">
        <v>0</v>
      </c>
    </row>
    <row r="89" spans="1:35" ht="46.8" x14ac:dyDescent="0.3">
      <c r="A89" s="1" t="s">
        <v>157</v>
      </c>
      <c r="B89" s="21" t="s">
        <v>240</v>
      </c>
      <c r="C89" s="81" t="s">
        <v>241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8">
        <v>-4.0000000000000001E-3</v>
      </c>
      <c r="S89" s="74">
        <v>0</v>
      </c>
      <c r="T89" s="78">
        <v>-4.0260000000000001E-3</v>
      </c>
      <c r="U89" s="74">
        <v>0</v>
      </c>
      <c r="V89" s="78" t="s">
        <v>77</v>
      </c>
      <c r="W89" s="78" t="s">
        <v>77</v>
      </c>
      <c r="X89" s="78" t="s">
        <v>77</v>
      </c>
      <c r="Y89" s="78" t="s">
        <v>77</v>
      </c>
      <c r="Z89" s="78" t="s">
        <v>77</v>
      </c>
      <c r="AA89" s="78" t="s">
        <v>77</v>
      </c>
      <c r="AB89" s="74">
        <v>0</v>
      </c>
      <c r="AC89" s="74">
        <v>0</v>
      </c>
      <c r="AD89" s="74">
        <v>0</v>
      </c>
      <c r="AE89" s="74">
        <v>0</v>
      </c>
      <c r="AF89" s="74">
        <v>0</v>
      </c>
      <c r="AG89" s="74">
        <v>0</v>
      </c>
      <c r="AH89" s="74">
        <v>0</v>
      </c>
      <c r="AI89" s="74">
        <v>0</v>
      </c>
    </row>
    <row r="90" spans="1:35" ht="31.2" x14ac:dyDescent="0.3">
      <c r="A90" s="1" t="s">
        <v>160</v>
      </c>
      <c r="B90" s="21" t="s">
        <v>242</v>
      </c>
      <c r="C90" s="1" t="s">
        <v>243</v>
      </c>
      <c r="D90" s="74">
        <v>0</v>
      </c>
      <c r="E90" s="74">
        <v>0</v>
      </c>
      <c r="F90" s="74">
        <v>0</v>
      </c>
      <c r="G90" s="74">
        <v>0</v>
      </c>
      <c r="H90" s="74">
        <v>0</v>
      </c>
      <c r="I90" s="74">
        <v>0</v>
      </c>
      <c r="J90" s="74">
        <v>0</v>
      </c>
      <c r="K90" s="74">
        <v>0</v>
      </c>
      <c r="L90" s="74">
        <v>0</v>
      </c>
      <c r="M90" s="74">
        <v>0</v>
      </c>
      <c r="N90" s="91">
        <v>0.6</v>
      </c>
      <c r="O90" s="74">
        <v>0</v>
      </c>
      <c r="P90" s="74">
        <v>0</v>
      </c>
      <c r="Q90" s="74">
        <v>0</v>
      </c>
      <c r="R90" s="78">
        <v>-4.0000000000000001E-3</v>
      </c>
      <c r="S90" s="74">
        <v>0</v>
      </c>
      <c r="T90" s="78">
        <v>-4.0260000000000001E-3</v>
      </c>
      <c r="U90" s="74">
        <v>0</v>
      </c>
      <c r="V90" s="78" t="s">
        <v>77</v>
      </c>
      <c r="W90" s="78" t="s">
        <v>77</v>
      </c>
      <c r="X90" s="74" t="s">
        <v>77</v>
      </c>
      <c r="Y90" s="74" t="s">
        <v>77</v>
      </c>
      <c r="Z90" s="74" t="s">
        <v>77</v>
      </c>
      <c r="AA90" s="74" t="s">
        <v>77</v>
      </c>
      <c r="AB90" s="74">
        <v>0</v>
      </c>
      <c r="AC90" s="74">
        <v>0</v>
      </c>
      <c r="AD90" s="74">
        <v>0</v>
      </c>
      <c r="AE90" s="74">
        <v>0</v>
      </c>
      <c r="AF90" s="74">
        <v>0</v>
      </c>
      <c r="AG90" s="74">
        <v>0</v>
      </c>
      <c r="AH90" s="74">
        <v>0</v>
      </c>
      <c r="AI90" s="74">
        <v>0</v>
      </c>
    </row>
    <row r="91" spans="1:35" ht="46.8" x14ac:dyDescent="0.3">
      <c r="A91" s="1" t="s">
        <v>251</v>
      </c>
      <c r="B91" s="20" t="s">
        <v>307</v>
      </c>
      <c r="C91" s="29" t="s">
        <v>308</v>
      </c>
      <c r="D91" s="74">
        <v>0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30">
        <v>0.04</v>
      </c>
      <c r="P91" s="74">
        <v>0</v>
      </c>
      <c r="Q91" s="30">
        <v>0.06</v>
      </c>
      <c r="R91" s="74">
        <v>0</v>
      </c>
      <c r="S91" s="78">
        <v>-4.0000000000000001E-3</v>
      </c>
      <c r="T91" s="74">
        <v>0</v>
      </c>
      <c r="U91" s="78">
        <v>-4.0260000000000001E-3</v>
      </c>
      <c r="V91" s="78" t="s">
        <v>77</v>
      </c>
      <c r="W91" s="78" t="s">
        <v>77</v>
      </c>
      <c r="X91" s="74" t="s">
        <v>77</v>
      </c>
      <c r="Y91" s="74">
        <v>1</v>
      </c>
      <c r="Z91" s="74" t="s">
        <v>77</v>
      </c>
      <c r="AA91" s="74" t="s">
        <v>77</v>
      </c>
      <c r="AB91" s="74">
        <v>0</v>
      </c>
      <c r="AC91" s="74">
        <v>0</v>
      </c>
      <c r="AD91" s="74">
        <v>0</v>
      </c>
      <c r="AE91" s="74">
        <v>0</v>
      </c>
      <c r="AF91" s="74">
        <v>0</v>
      </c>
      <c r="AG91" s="74">
        <v>0</v>
      </c>
      <c r="AH91" s="74">
        <v>0</v>
      </c>
      <c r="AI91" s="74">
        <v>0</v>
      </c>
    </row>
    <row r="92" spans="1:35" ht="46.8" x14ac:dyDescent="0.3">
      <c r="A92" s="1" t="s">
        <v>254</v>
      </c>
      <c r="B92" s="20" t="s">
        <v>321</v>
      </c>
      <c r="C92" s="29" t="s">
        <v>322</v>
      </c>
      <c r="D92" s="74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3">
        <v>0</v>
      </c>
      <c r="P92" s="74">
        <v>0</v>
      </c>
      <c r="Q92" s="3">
        <v>0</v>
      </c>
      <c r="R92" s="74">
        <v>0</v>
      </c>
      <c r="S92" s="74">
        <v>0</v>
      </c>
      <c r="T92" s="74">
        <v>0</v>
      </c>
      <c r="U92" s="74">
        <v>0</v>
      </c>
      <c r="V92" s="78" t="s">
        <v>77</v>
      </c>
      <c r="W92" s="78" t="s">
        <v>77</v>
      </c>
      <c r="X92" s="74" t="s">
        <v>77</v>
      </c>
      <c r="Y92" s="74" t="s">
        <v>77</v>
      </c>
      <c r="Z92" s="74" t="s">
        <v>77</v>
      </c>
      <c r="AA92" s="74" t="s">
        <v>77</v>
      </c>
      <c r="AB92" s="74">
        <v>0</v>
      </c>
      <c r="AC92" s="74">
        <v>0</v>
      </c>
      <c r="AD92" s="74">
        <v>0</v>
      </c>
      <c r="AE92" s="74">
        <v>0</v>
      </c>
      <c r="AF92" s="74">
        <v>0</v>
      </c>
      <c r="AG92" s="74">
        <v>0</v>
      </c>
      <c r="AH92" s="74">
        <v>0</v>
      </c>
      <c r="AI92" s="74">
        <v>0</v>
      </c>
    </row>
    <row r="93" spans="1:35" ht="46.8" x14ac:dyDescent="0.3">
      <c r="A93" s="1" t="s">
        <v>257</v>
      </c>
      <c r="B93" s="20" t="s">
        <v>311</v>
      </c>
      <c r="C93" s="29" t="s">
        <v>312</v>
      </c>
      <c r="D93" s="74">
        <v>0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</v>
      </c>
      <c r="K93" s="74">
        <v>0</v>
      </c>
      <c r="L93" s="74">
        <v>0</v>
      </c>
      <c r="M93" s="74">
        <v>0</v>
      </c>
      <c r="N93" s="74">
        <v>0</v>
      </c>
      <c r="O93" s="30">
        <v>0.14000000000000001</v>
      </c>
      <c r="P93" s="74">
        <v>0</v>
      </c>
      <c r="Q93" s="74">
        <v>0</v>
      </c>
      <c r="R93" s="74">
        <v>0</v>
      </c>
      <c r="S93" s="78">
        <v>-4.0000000000000001E-3</v>
      </c>
      <c r="T93" s="74">
        <v>0</v>
      </c>
      <c r="U93" s="78">
        <v>-4.0260000000000001E-3</v>
      </c>
      <c r="V93" s="78" t="s">
        <v>77</v>
      </c>
      <c r="W93" s="78" t="s">
        <v>77</v>
      </c>
      <c r="X93" s="74" t="s">
        <v>77</v>
      </c>
      <c r="Y93" s="74">
        <v>1</v>
      </c>
      <c r="Z93" s="74" t="s">
        <v>77</v>
      </c>
      <c r="AA93" s="74" t="s">
        <v>77</v>
      </c>
      <c r="AB93" s="74">
        <v>0</v>
      </c>
      <c r="AC93" s="74">
        <v>0</v>
      </c>
      <c r="AD93" s="74">
        <v>0</v>
      </c>
      <c r="AE93" s="74">
        <v>0</v>
      </c>
      <c r="AF93" s="74">
        <v>0</v>
      </c>
      <c r="AG93" s="74">
        <v>0</v>
      </c>
      <c r="AH93" s="74">
        <v>0</v>
      </c>
      <c r="AI93" s="74">
        <v>0</v>
      </c>
    </row>
    <row r="94" spans="1:35" ht="46.8" x14ac:dyDescent="0.3">
      <c r="A94" s="1" t="s">
        <v>260</v>
      </c>
      <c r="B94" s="20" t="s">
        <v>323</v>
      </c>
      <c r="C94" s="29" t="s">
        <v>324</v>
      </c>
      <c r="D94" s="74">
        <v>0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78" t="s">
        <v>77</v>
      </c>
      <c r="W94" s="78" t="s">
        <v>77</v>
      </c>
      <c r="X94" s="74" t="s">
        <v>77</v>
      </c>
      <c r="Y94" s="74" t="s">
        <v>77</v>
      </c>
      <c r="Z94" s="74" t="s">
        <v>77</v>
      </c>
      <c r="AA94" s="74" t="s">
        <v>77</v>
      </c>
      <c r="AB94" s="74">
        <v>0</v>
      </c>
      <c r="AC94" s="74">
        <v>0</v>
      </c>
      <c r="AD94" s="74">
        <v>0</v>
      </c>
      <c r="AE94" s="74">
        <v>0</v>
      </c>
      <c r="AF94" s="74">
        <v>0</v>
      </c>
      <c r="AG94" s="74">
        <v>0</v>
      </c>
      <c r="AH94" s="74">
        <v>0</v>
      </c>
      <c r="AI94" s="74">
        <v>0</v>
      </c>
    </row>
    <row r="95" spans="1:35" ht="124.8" x14ac:dyDescent="0.3">
      <c r="A95" s="1" t="s">
        <v>263</v>
      </c>
      <c r="B95" s="20" t="s">
        <v>325</v>
      </c>
      <c r="C95" s="29" t="s">
        <v>326</v>
      </c>
      <c r="D95" s="74">
        <v>0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8" t="s">
        <v>77</v>
      </c>
      <c r="W95" s="78" t="s">
        <v>77</v>
      </c>
      <c r="X95" s="74" t="s">
        <v>77</v>
      </c>
      <c r="Y95" s="74" t="s">
        <v>77</v>
      </c>
      <c r="Z95" s="74" t="s">
        <v>77</v>
      </c>
      <c r="AA95" s="74" t="s">
        <v>77</v>
      </c>
      <c r="AB95" s="74">
        <v>0</v>
      </c>
      <c r="AC95" s="74">
        <v>0</v>
      </c>
      <c r="AD95" s="74">
        <v>0</v>
      </c>
      <c r="AE95" s="74">
        <v>0</v>
      </c>
      <c r="AF95" s="74">
        <v>0</v>
      </c>
      <c r="AG95" s="74">
        <v>0</v>
      </c>
      <c r="AH95" s="74">
        <v>0</v>
      </c>
      <c r="AI95" s="74">
        <v>0</v>
      </c>
    </row>
    <row r="96" spans="1:35" ht="93.6" x14ac:dyDescent="0.3">
      <c r="A96" s="1" t="s">
        <v>266</v>
      </c>
      <c r="B96" s="19" t="s">
        <v>327</v>
      </c>
      <c r="C96" s="92" t="s">
        <v>328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8" t="s">
        <v>77</v>
      </c>
      <c r="W96" s="78" t="s">
        <v>77</v>
      </c>
      <c r="X96" s="74" t="s">
        <v>77</v>
      </c>
      <c r="Y96" s="74" t="s">
        <v>77</v>
      </c>
      <c r="Z96" s="74" t="s">
        <v>77</v>
      </c>
      <c r="AA96" s="74" t="s">
        <v>77</v>
      </c>
      <c r="AB96" s="74">
        <v>0</v>
      </c>
      <c r="AC96" s="74">
        <v>0</v>
      </c>
      <c r="AD96" s="74">
        <v>0</v>
      </c>
      <c r="AE96" s="74">
        <v>0</v>
      </c>
      <c r="AF96" s="74">
        <v>0</v>
      </c>
      <c r="AG96" s="74">
        <v>0</v>
      </c>
      <c r="AH96" s="74">
        <v>0</v>
      </c>
      <c r="AI96" s="74">
        <v>0</v>
      </c>
    </row>
    <row r="97" spans="1:35" ht="46.8" x14ac:dyDescent="0.3">
      <c r="A97" s="1" t="s">
        <v>313</v>
      </c>
      <c r="B97" s="21" t="s">
        <v>329</v>
      </c>
      <c r="C97" s="81" t="s">
        <v>330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8" t="s">
        <v>77</v>
      </c>
      <c r="W97" s="78" t="s">
        <v>77</v>
      </c>
      <c r="X97" s="74" t="s">
        <v>77</v>
      </c>
      <c r="Y97" s="74" t="s">
        <v>77</v>
      </c>
      <c r="Z97" s="74" t="s">
        <v>77</v>
      </c>
      <c r="AA97" s="74" t="s">
        <v>77</v>
      </c>
      <c r="AB97" s="74">
        <v>0</v>
      </c>
      <c r="AC97" s="74">
        <v>0</v>
      </c>
      <c r="AD97" s="74">
        <v>0</v>
      </c>
      <c r="AE97" s="74">
        <v>0</v>
      </c>
      <c r="AF97" s="74">
        <v>0</v>
      </c>
      <c r="AG97" s="74">
        <v>0</v>
      </c>
      <c r="AH97" s="74">
        <v>0</v>
      </c>
      <c r="AI97" s="74">
        <v>0</v>
      </c>
    </row>
    <row r="98" spans="1:35" ht="78" x14ac:dyDescent="0.3">
      <c r="A98" s="1" t="s">
        <v>314</v>
      </c>
      <c r="B98" s="31" t="s">
        <v>301</v>
      </c>
      <c r="C98" s="30" t="s">
        <v>302</v>
      </c>
      <c r="D98" s="74">
        <v>0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</v>
      </c>
      <c r="M98" s="30">
        <v>0.25</v>
      </c>
      <c r="N98" s="74">
        <v>0</v>
      </c>
      <c r="O98" s="30">
        <v>0.18</v>
      </c>
      <c r="P98" s="74">
        <v>0</v>
      </c>
      <c r="Q98" s="74">
        <v>0</v>
      </c>
      <c r="R98" s="74">
        <v>0</v>
      </c>
      <c r="S98" s="78">
        <v>-4.0000000000000001E-3</v>
      </c>
      <c r="T98" s="74">
        <v>0</v>
      </c>
      <c r="U98" s="78">
        <v>-4.0260000000000001E-3</v>
      </c>
      <c r="V98" s="78" t="s">
        <v>77</v>
      </c>
      <c r="W98" s="78" t="s">
        <v>77</v>
      </c>
      <c r="X98" s="74" t="s">
        <v>77</v>
      </c>
      <c r="Y98" s="74">
        <v>2</v>
      </c>
      <c r="Z98" s="74" t="s">
        <v>77</v>
      </c>
      <c r="AA98" s="74" t="s">
        <v>77</v>
      </c>
      <c r="AB98" s="74">
        <v>0</v>
      </c>
      <c r="AC98" s="74">
        <v>0</v>
      </c>
      <c r="AD98" s="74">
        <v>0</v>
      </c>
      <c r="AE98" s="74">
        <v>0</v>
      </c>
      <c r="AF98" s="74">
        <v>0</v>
      </c>
      <c r="AG98" s="74">
        <v>0</v>
      </c>
      <c r="AH98" s="74">
        <v>0</v>
      </c>
      <c r="AI98" s="74">
        <v>0</v>
      </c>
    </row>
    <row r="99" spans="1:35" ht="90" x14ac:dyDescent="0.3">
      <c r="A99" s="1" t="s">
        <v>315</v>
      </c>
      <c r="B99" s="93" t="s">
        <v>303</v>
      </c>
      <c r="C99" s="1" t="s">
        <v>304</v>
      </c>
      <c r="D99" s="74">
        <v>0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30">
        <v>0.05</v>
      </c>
      <c r="P99" s="74">
        <v>0</v>
      </c>
      <c r="Q99" s="74">
        <v>0</v>
      </c>
      <c r="R99" s="74">
        <v>0</v>
      </c>
      <c r="S99" s="78">
        <v>-4.0000000000000001E-3</v>
      </c>
      <c r="T99" s="74">
        <v>0</v>
      </c>
      <c r="U99" s="78">
        <v>-4.0260000000000001E-3</v>
      </c>
      <c r="V99" s="78" t="s">
        <v>77</v>
      </c>
      <c r="W99" s="78" t="s">
        <v>77</v>
      </c>
      <c r="X99" s="74" t="s">
        <v>77</v>
      </c>
      <c r="Y99" s="74">
        <v>1</v>
      </c>
      <c r="Z99" s="74" t="s">
        <v>77</v>
      </c>
      <c r="AA99" s="74" t="s">
        <v>77</v>
      </c>
      <c r="AB99" s="74">
        <v>0</v>
      </c>
      <c r="AC99" s="74">
        <v>0</v>
      </c>
      <c r="AD99" s="74">
        <v>0</v>
      </c>
      <c r="AE99" s="74">
        <v>0</v>
      </c>
      <c r="AF99" s="74">
        <v>0</v>
      </c>
      <c r="AG99" s="74">
        <v>0</v>
      </c>
      <c r="AH99" s="74">
        <v>0</v>
      </c>
      <c r="AI99" s="74">
        <v>0</v>
      </c>
    </row>
    <row r="100" spans="1:35" ht="78" x14ac:dyDescent="0.3">
      <c r="A100" s="1" t="s">
        <v>316</v>
      </c>
      <c r="B100" s="20" t="s">
        <v>305</v>
      </c>
      <c r="C100" s="29" t="s">
        <v>306</v>
      </c>
      <c r="D100" s="74">
        <v>0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30">
        <v>0.37</v>
      </c>
      <c r="P100" s="74">
        <v>0</v>
      </c>
      <c r="Q100" s="74">
        <v>0</v>
      </c>
      <c r="R100" s="74">
        <v>0</v>
      </c>
      <c r="S100" s="78">
        <v>-4.0000000000000001E-3</v>
      </c>
      <c r="T100" s="74">
        <v>0</v>
      </c>
      <c r="U100" s="78">
        <v>-4.0260000000000001E-3</v>
      </c>
      <c r="V100" s="78" t="s">
        <v>77</v>
      </c>
      <c r="W100" s="78" t="s">
        <v>77</v>
      </c>
      <c r="X100" s="74" t="s">
        <v>77</v>
      </c>
      <c r="Y100" s="74">
        <v>1</v>
      </c>
      <c r="Z100" s="74" t="s">
        <v>77</v>
      </c>
      <c r="AA100" s="74" t="s">
        <v>77</v>
      </c>
      <c r="AB100" s="74">
        <v>0</v>
      </c>
      <c r="AC100" s="74">
        <v>0</v>
      </c>
      <c r="AD100" s="74">
        <v>0</v>
      </c>
      <c r="AE100" s="74">
        <v>0</v>
      </c>
      <c r="AF100" s="74">
        <v>0</v>
      </c>
      <c r="AG100" s="74">
        <v>0</v>
      </c>
      <c r="AH100" s="74">
        <v>0</v>
      </c>
      <c r="AI100" s="74">
        <v>0</v>
      </c>
    </row>
    <row r="101" spans="1:35" ht="46.8" x14ac:dyDescent="0.3">
      <c r="A101" s="1" t="s">
        <v>317</v>
      </c>
      <c r="B101" s="20" t="s">
        <v>309</v>
      </c>
      <c r="C101" s="1" t="s">
        <v>310</v>
      </c>
      <c r="D101" s="74">
        <v>0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30">
        <v>0.02</v>
      </c>
      <c r="R101" s="74">
        <v>0</v>
      </c>
      <c r="S101" s="78">
        <v>-4.0000000000000001E-3</v>
      </c>
      <c r="T101" s="74">
        <v>0</v>
      </c>
      <c r="U101" s="78">
        <v>-4.0260000000000001E-3</v>
      </c>
      <c r="V101" s="78" t="s">
        <v>77</v>
      </c>
      <c r="W101" s="78" t="s">
        <v>77</v>
      </c>
      <c r="X101" s="74" t="s">
        <v>77</v>
      </c>
      <c r="Y101" s="74">
        <v>1</v>
      </c>
      <c r="Z101" s="74" t="s">
        <v>77</v>
      </c>
      <c r="AA101" s="74" t="s">
        <v>77</v>
      </c>
      <c r="AB101" s="74">
        <v>0</v>
      </c>
      <c r="AC101" s="74">
        <v>0</v>
      </c>
      <c r="AD101" s="74">
        <v>0</v>
      </c>
      <c r="AE101" s="74">
        <v>0</v>
      </c>
      <c r="AF101" s="74">
        <v>0</v>
      </c>
      <c r="AG101" s="74">
        <v>0</v>
      </c>
      <c r="AH101" s="74">
        <v>0</v>
      </c>
      <c r="AI101" s="74">
        <v>0</v>
      </c>
    </row>
    <row r="102" spans="1:35" ht="62.4" x14ac:dyDescent="0.3">
      <c r="A102" s="1" t="s">
        <v>318</v>
      </c>
      <c r="B102" s="20" t="s">
        <v>252</v>
      </c>
      <c r="C102" s="30" t="s">
        <v>253</v>
      </c>
      <c r="D102" s="74">
        <v>0</v>
      </c>
      <c r="E102" s="74">
        <v>0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0</v>
      </c>
      <c r="P102" s="74">
        <v>0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8" t="s">
        <v>77</v>
      </c>
      <c r="W102" s="78" t="s">
        <v>77</v>
      </c>
      <c r="X102" s="74" t="s">
        <v>77</v>
      </c>
      <c r="Y102" s="74" t="s">
        <v>77</v>
      </c>
      <c r="Z102" s="74" t="s">
        <v>77</v>
      </c>
      <c r="AA102" s="74" t="s">
        <v>77</v>
      </c>
      <c r="AB102" s="74">
        <v>0</v>
      </c>
      <c r="AC102" s="74">
        <v>0</v>
      </c>
      <c r="AD102" s="74">
        <v>0</v>
      </c>
      <c r="AE102" s="74">
        <v>0</v>
      </c>
      <c r="AF102" s="74">
        <v>0</v>
      </c>
      <c r="AG102" s="74">
        <v>0</v>
      </c>
      <c r="AH102" s="74">
        <v>0</v>
      </c>
      <c r="AI102" s="74">
        <v>0</v>
      </c>
    </row>
    <row r="103" spans="1:35" ht="62.4" x14ac:dyDescent="0.3">
      <c r="A103" s="1" t="s">
        <v>331</v>
      </c>
      <c r="B103" s="20" t="s">
        <v>255</v>
      </c>
      <c r="C103" s="1" t="s">
        <v>256</v>
      </c>
      <c r="D103" s="74">
        <v>0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8" t="s">
        <v>77</v>
      </c>
      <c r="W103" s="78" t="s">
        <v>77</v>
      </c>
      <c r="X103" s="74" t="s">
        <v>77</v>
      </c>
      <c r="Y103" s="74" t="s">
        <v>77</v>
      </c>
      <c r="Z103" s="74" t="s">
        <v>77</v>
      </c>
      <c r="AA103" s="74" t="s">
        <v>77</v>
      </c>
      <c r="AB103" s="74">
        <v>0</v>
      </c>
      <c r="AC103" s="74">
        <v>0</v>
      </c>
      <c r="AD103" s="74">
        <v>0</v>
      </c>
      <c r="AE103" s="74">
        <v>0</v>
      </c>
      <c r="AF103" s="74">
        <v>0</v>
      </c>
      <c r="AG103" s="74">
        <v>0</v>
      </c>
      <c r="AH103" s="74">
        <v>0</v>
      </c>
      <c r="AI103" s="74">
        <v>0</v>
      </c>
    </row>
    <row r="104" spans="1:35" ht="72" x14ac:dyDescent="0.3">
      <c r="A104" s="1" t="s">
        <v>332</v>
      </c>
      <c r="B104" s="93" t="s">
        <v>258</v>
      </c>
      <c r="C104" s="1" t="s">
        <v>259</v>
      </c>
      <c r="D104" s="74">
        <v>0</v>
      </c>
      <c r="E104" s="74">
        <v>0</v>
      </c>
      <c r="F104" s="74">
        <v>0</v>
      </c>
      <c r="G104" s="74">
        <v>0</v>
      </c>
      <c r="H104" s="74">
        <v>0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0.105</v>
      </c>
      <c r="P104" s="74">
        <v>0</v>
      </c>
      <c r="Q104" s="74">
        <v>0</v>
      </c>
      <c r="R104" s="74">
        <v>0</v>
      </c>
      <c r="S104" s="78">
        <v>-4.0000000000000001E-3</v>
      </c>
      <c r="T104" s="74">
        <v>0</v>
      </c>
      <c r="U104" s="78">
        <v>-4.0260000000000001E-3</v>
      </c>
      <c r="V104" s="78" t="s">
        <v>77</v>
      </c>
      <c r="W104" s="78" t="s">
        <v>77</v>
      </c>
      <c r="X104" s="74" t="s">
        <v>77</v>
      </c>
      <c r="Y104" s="74">
        <v>1</v>
      </c>
      <c r="Z104" s="74" t="s">
        <v>77</v>
      </c>
      <c r="AA104" s="74" t="s">
        <v>77</v>
      </c>
      <c r="AB104" s="74">
        <v>0</v>
      </c>
      <c r="AC104" s="74">
        <v>0</v>
      </c>
      <c r="AD104" s="74">
        <v>0</v>
      </c>
      <c r="AE104" s="74">
        <v>0</v>
      </c>
      <c r="AF104" s="74">
        <v>0</v>
      </c>
      <c r="AG104" s="74">
        <v>0</v>
      </c>
      <c r="AH104" s="74">
        <v>0</v>
      </c>
      <c r="AI104" s="74">
        <v>0</v>
      </c>
    </row>
    <row r="105" spans="1:35" ht="72" x14ac:dyDescent="0.3">
      <c r="A105" s="1" t="s">
        <v>333</v>
      </c>
      <c r="B105" s="93" t="s">
        <v>261</v>
      </c>
      <c r="C105" s="1" t="s">
        <v>262</v>
      </c>
      <c r="D105" s="74">
        <v>0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1.2E-2</v>
      </c>
      <c r="P105" s="74">
        <v>0</v>
      </c>
      <c r="Q105" s="74">
        <v>0</v>
      </c>
      <c r="R105" s="74">
        <v>0</v>
      </c>
      <c r="S105" s="78">
        <v>-4.0000000000000001E-3</v>
      </c>
      <c r="T105" s="74">
        <v>0</v>
      </c>
      <c r="U105" s="78">
        <v>-4.0260000000000001E-3</v>
      </c>
      <c r="V105" s="78" t="s">
        <v>77</v>
      </c>
      <c r="W105" s="78" t="s">
        <v>77</v>
      </c>
      <c r="X105" s="74" t="s">
        <v>77</v>
      </c>
      <c r="Y105" s="74">
        <v>1</v>
      </c>
      <c r="Z105" s="74" t="s">
        <v>77</v>
      </c>
      <c r="AA105" s="74" t="s">
        <v>77</v>
      </c>
      <c r="AB105" s="74">
        <v>0</v>
      </c>
      <c r="AC105" s="74">
        <v>0</v>
      </c>
      <c r="AD105" s="74">
        <v>0</v>
      </c>
      <c r="AE105" s="74">
        <v>0</v>
      </c>
      <c r="AF105" s="74">
        <v>0</v>
      </c>
      <c r="AG105" s="74">
        <v>0</v>
      </c>
      <c r="AH105" s="74">
        <v>0</v>
      </c>
      <c r="AI105" s="74">
        <v>0</v>
      </c>
    </row>
    <row r="106" spans="1:35" ht="72" x14ac:dyDescent="0.3">
      <c r="A106" s="1" t="s">
        <v>334</v>
      </c>
      <c r="B106" s="93" t="s">
        <v>264</v>
      </c>
      <c r="C106" s="1" t="s">
        <v>265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0.03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8" t="s">
        <v>77</v>
      </c>
      <c r="W106" s="78" t="s">
        <v>77</v>
      </c>
      <c r="X106" s="74" t="s">
        <v>77</v>
      </c>
      <c r="Y106" s="74" t="s">
        <v>77</v>
      </c>
      <c r="Z106" s="74" t="s">
        <v>77</v>
      </c>
      <c r="AA106" s="74" t="s">
        <v>77</v>
      </c>
      <c r="AB106" s="74">
        <v>0</v>
      </c>
      <c r="AC106" s="74">
        <v>0</v>
      </c>
      <c r="AD106" s="74">
        <v>0</v>
      </c>
      <c r="AE106" s="74">
        <v>0</v>
      </c>
      <c r="AF106" s="74">
        <v>0</v>
      </c>
      <c r="AG106" s="74">
        <v>0</v>
      </c>
      <c r="AH106" s="74">
        <v>0</v>
      </c>
      <c r="AI106" s="74">
        <v>0</v>
      </c>
    </row>
    <row r="107" spans="1:35" ht="72" x14ac:dyDescent="0.3">
      <c r="A107" s="1" t="s">
        <v>335</v>
      </c>
      <c r="B107" s="93" t="s">
        <v>267</v>
      </c>
      <c r="C107" s="1" t="s">
        <v>268</v>
      </c>
      <c r="D107" s="74">
        <v>0</v>
      </c>
      <c r="E107" s="74">
        <v>0</v>
      </c>
      <c r="F107" s="74">
        <v>0</v>
      </c>
      <c r="G107" s="74">
        <v>0</v>
      </c>
      <c r="H107" s="74">
        <v>0</v>
      </c>
      <c r="I107" s="74">
        <v>0</v>
      </c>
      <c r="J107" s="74">
        <v>0</v>
      </c>
      <c r="K107" s="74">
        <v>0</v>
      </c>
      <c r="L107" s="74">
        <v>0</v>
      </c>
      <c r="M107" s="74">
        <v>0</v>
      </c>
      <c r="N107" s="74">
        <v>0</v>
      </c>
      <c r="O107" s="74">
        <v>0</v>
      </c>
      <c r="P107" s="74">
        <v>0</v>
      </c>
      <c r="Q107" s="74">
        <v>0</v>
      </c>
      <c r="R107" s="74">
        <v>0</v>
      </c>
      <c r="S107" s="74">
        <v>0</v>
      </c>
      <c r="T107" s="74">
        <v>0</v>
      </c>
      <c r="U107" s="74">
        <v>0</v>
      </c>
      <c r="V107" s="78" t="s">
        <v>77</v>
      </c>
      <c r="W107" s="78" t="s">
        <v>77</v>
      </c>
      <c r="X107" s="74" t="s">
        <v>77</v>
      </c>
      <c r="Y107" s="74" t="s">
        <v>77</v>
      </c>
      <c r="Z107" s="74" t="s">
        <v>77</v>
      </c>
      <c r="AA107" s="74" t="s">
        <v>77</v>
      </c>
      <c r="AB107" s="74">
        <v>0</v>
      </c>
      <c r="AC107" s="74">
        <v>0</v>
      </c>
      <c r="AD107" s="74">
        <v>0</v>
      </c>
      <c r="AE107" s="74">
        <v>0</v>
      </c>
      <c r="AF107" s="74">
        <v>0</v>
      </c>
      <c r="AG107" s="74">
        <v>0</v>
      </c>
      <c r="AH107" s="74">
        <v>0</v>
      </c>
      <c r="AI107" s="74">
        <v>0</v>
      </c>
    </row>
    <row r="108" spans="1:35" ht="46.8" x14ac:dyDescent="0.3">
      <c r="A108" s="27" t="s">
        <v>67</v>
      </c>
      <c r="B108" s="32" t="s">
        <v>68</v>
      </c>
      <c r="C108" s="33" t="s">
        <v>30</v>
      </c>
      <c r="D108" s="17" t="s">
        <v>77</v>
      </c>
      <c r="E108" s="17" t="s">
        <v>77</v>
      </c>
      <c r="F108" s="17" t="s">
        <v>77</v>
      </c>
      <c r="G108" s="17" t="s">
        <v>77</v>
      </c>
      <c r="H108" s="17" t="s">
        <v>77</v>
      </c>
      <c r="I108" s="17" t="s">
        <v>77</v>
      </c>
      <c r="J108" s="17" t="s">
        <v>77</v>
      </c>
      <c r="K108" s="17" t="s">
        <v>77</v>
      </c>
      <c r="L108" s="17" t="s">
        <v>77</v>
      </c>
      <c r="M108" s="17" t="s">
        <v>77</v>
      </c>
      <c r="N108" s="17" t="s">
        <v>77</v>
      </c>
      <c r="O108" s="17" t="s">
        <v>77</v>
      </c>
      <c r="P108" s="17" t="s">
        <v>77</v>
      </c>
      <c r="Q108" s="17" t="s">
        <v>77</v>
      </c>
      <c r="R108" s="17" t="s">
        <v>77</v>
      </c>
      <c r="S108" s="17" t="s">
        <v>77</v>
      </c>
      <c r="T108" s="17" t="s">
        <v>77</v>
      </c>
      <c r="U108" s="17" t="s">
        <v>77</v>
      </c>
      <c r="V108" s="17" t="s">
        <v>77</v>
      </c>
      <c r="W108" s="17" t="s">
        <v>77</v>
      </c>
      <c r="X108" s="17" t="s">
        <v>77</v>
      </c>
      <c r="Y108" s="17" t="s">
        <v>77</v>
      </c>
      <c r="Z108" s="17" t="s">
        <v>77</v>
      </c>
      <c r="AA108" s="17" t="s">
        <v>77</v>
      </c>
      <c r="AB108" s="17" t="s">
        <v>77</v>
      </c>
      <c r="AC108" s="17" t="s">
        <v>77</v>
      </c>
      <c r="AD108" s="17" t="s">
        <v>77</v>
      </c>
      <c r="AE108" s="17" t="s">
        <v>77</v>
      </c>
      <c r="AF108" s="17" t="s">
        <v>77</v>
      </c>
      <c r="AG108" s="17" t="s">
        <v>77</v>
      </c>
      <c r="AH108" s="17" t="s">
        <v>77</v>
      </c>
      <c r="AI108" s="17" t="s">
        <v>77</v>
      </c>
    </row>
    <row r="109" spans="1:35" ht="31.2" x14ac:dyDescent="0.3">
      <c r="A109" s="26" t="s">
        <v>69</v>
      </c>
      <c r="B109" s="94" t="s">
        <v>70</v>
      </c>
      <c r="C109" s="33" t="s">
        <v>30</v>
      </c>
      <c r="D109" s="17">
        <f t="shared" ref="D109:AE109" si="15">SUM(D110:D110)</f>
        <v>0</v>
      </c>
      <c r="E109" s="17">
        <f t="shared" si="15"/>
        <v>0</v>
      </c>
      <c r="F109" s="17">
        <f t="shared" si="15"/>
        <v>0</v>
      </c>
      <c r="G109" s="17">
        <f t="shared" si="15"/>
        <v>0</v>
      </c>
      <c r="H109" s="17">
        <f t="shared" si="15"/>
        <v>0</v>
      </c>
      <c r="I109" s="17">
        <f t="shared" si="15"/>
        <v>0</v>
      </c>
      <c r="J109" s="17">
        <f t="shared" si="15"/>
        <v>0</v>
      </c>
      <c r="K109" s="17">
        <f t="shared" si="15"/>
        <v>0</v>
      </c>
      <c r="L109" s="17">
        <f t="shared" si="15"/>
        <v>0</v>
      </c>
      <c r="M109" s="17">
        <f t="shared" si="15"/>
        <v>0</v>
      </c>
      <c r="N109" s="17">
        <f t="shared" si="15"/>
        <v>0</v>
      </c>
      <c r="O109" s="17">
        <f t="shared" si="15"/>
        <v>0</v>
      </c>
      <c r="P109" s="17">
        <f t="shared" si="15"/>
        <v>0</v>
      </c>
      <c r="Q109" s="17">
        <f t="shared" si="15"/>
        <v>0</v>
      </c>
      <c r="R109" s="17">
        <f t="shared" si="15"/>
        <v>0</v>
      </c>
      <c r="S109" s="17">
        <f t="shared" si="15"/>
        <v>0</v>
      </c>
      <c r="T109" s="17">
        <f t="shared" si="15"/>
        <v>0</v>
      </c>
      <c r="U109" s="17">
        <f t="shared" si="15"/>
        <v>0</v>
      </c>
      <c r="V109" s="17">
        <f t="shared" si="15"/>
        <v>0</v>
      </c>
      <c r="W109" s="17">
        <f t="shared" si="15"/>
        <v>0</v>
      </c>
      <c r="X109" s="17">
        <f t="shared" si="15"/>
        <v>0</v>
      </c>
      <c r="Y109" s="17">
        <f t="shared" si="15"/>
        <v>0</v>
      </c>
      <c r="Z109" s="17">
        <f t="shared" si="15"/>
        <v>0</v>
      </c>
      <c r="AA109" s="17">
        <f t="shared" si="15"/>
        <v>0</v>
      </c>
      <c r="AB109" s="17">
        <f t="shared" si="15"/>
        <v>0</v>
      </c>
      <c r="AC109" s="17">
        <f t="shared" si="15"/>
        <v>0</v>
      </c>
      <c r="AD109" s="17">
        <f t="shared" si="15"/>
        <v>0</v>
      </c>
      <c r="AE109" s="17">
        <f t="shared" si="15"/>
        <v>0</v>
      </c>
      <c r="AF109" s="17">
        <f>SUM(AF110:AF112)</f>
        <v>2.8</v>
      </c>
      <c r="AG109" s="17">
        <f>SUM(AG110:AG114)</f>
        <v>5.7269990000000002</v>
      </c>
      <c r="AH109" s="17">
        <f>SUM(AH110:AH112)</f>
        <v>0</v>
      </c>
      <c r="AI109" s="17">
        <f>SUM(AI110:AI110)</f>
        <v>0</v>
      </c>
    </row>
    <row r="110" spans="1:35" x14ac:dyDescent="0.3">
      <c r="A110" s="1" t="s">
        <v>103</v>
      </c>
      <c r="B110" s="83" t="s">
        <v>247</v>
      </c>
      <c r="C110" s="34" t="s">
        <v>166</v>
      </c>
      <c r="D110" s="74">
        <v>0</v>
      </c>
      <c r="E110" s="74">
        <v>0</v>
      </c>
      <c r="F110" s="74">
        <v>0</v>
      </c>
      <c r="G110" s="74">
        <v>0</v>
      </c>
      <c r="H110" s="74">
        <v>0</v>
      </c>
      <c r="I110" s="74">
        <v>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74">
        <v>0</v>
      </c>
      <c r="Q110" s="74">
        <v>0</v>
      </c>
      <c r="R110" s="74" t="s">
        <v>77</v>
      </c>
      <c r="S110" s="74" t="s">
        <v>77</v>
      </c>
      <c r="T110" s="74" t="s">
        <v>77</v>
      </c>
      <c r="U110" s="74" t="s">
        <v>77</v>
      </c>
      <c r="V110" s="74" t="s">
        <v>77</v>
      </c>
      <c r="W110" s="74" t="s">
        <v>77</v>
      </c>
      <c r="X110" s="74" t="s">
        <v>77</v>
      </c>
      <c r="Y110" s="74" t="s">
        <v>77</v>
      </c>
      <c r="Z110" s="74" t="s">
        <v>77</v>
      </c>
      <c r="AA110" s="74" t="s">
        <v>77</v>
      </c>
      <c r="AB110" s="95">
        <v>0</v>
      </c>
      <c r="AC110" s="95">
        <v>0</v>
      </c>
      <c r="AD110" s="95">
        <v>0</v>
      </c>
      <c r="AE110" s="95">
        <v>0</v>
      </c>
      <c r="AF110" s="74">
        <v>0.96</v>
      </c>
      <c r="AG110" s="96">
        <v>0</v>
      </c>
      <c r="AH110" s="74">
        <v>0</v>
      </c>
      <c r="AI110" s="74">
        <v>0</v>
      </c>
    </row>
    <row r="111" spans="1:35" x14ac:dyDescent="0.3">
      <c r="A111" s="1" t="s">
        <v>71</v>
      </c>
      <c r="B111" s="83" t="s">
        <v>244</v>
      </c>
      <c r="C111" s="34" t="s">
        <v>245</v>
      </c>
      <c r="D111" s="74">
        <v>0</v>
      </c>
      <c r="E111" s="74">
        <v>0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81" t="s">
        <v>77</v>
      </c>
      <c r="S111" s="81" t="s">
        <v>77</v>
      </c>
      <c r="T111" s="81" t="s">
        <v>77</v>
      </c>
      <c r="U111" s="81" t="s">
        <v>77</v>
      </c>
      <c r="V111" s="81" t="s">
        <v>77</v>
      </c>
      <c r="W111" s="81" t="s">
        <v>77</v>
      </c>
      <c r="X111" s="81" t="s">
        <v>77</v>
      </c>
      <c r="Y111" s="81" t="s">
        <v>77</v>
      </c>
      <c r="Z111" s="81" t="s">
        <v>77</v>
      </c>
      <c r="AA111" s="81" t="s">
        <v>77</v>
      </c>
      <c r="AB111" s="74">
        <v>0</v>
      </c>
      <c r="AC111" s="74">
        <v>0</v>
      </c>
      <c r="AD111" s="74">
        <v>0</v>
      </c>
      <c r="AE111" s="74">
        <v>0</v>
      </c>
      <c r="AF111" s="74">
        <v>0.88</v>
      </c>
      <c r="AG111" s="96">
        <v>0.72</v>
      </c>
      <c r="AH111" s="74">
        <v>0</v>
      </c>
      <c r="AI111" s="74">
        <v>0</v>
      </c>
    </row>
    <row r="112" spans="1:35" ht="46.8" x14ac:dyDescent="0.3">
      <c r="A112" s="1" t="s">
        <v>250</v>
      </c>
      <c r="B112" s="21" t="s">
        <v>246</v>
      </c>
      <c r="C112" s="34" t="s">
        <v>104</v>
      </c>
      <c r="D112" s="74">
        <v>0</v>
      </c>
      <c r="E112" s="74">
        <v>0</v>
      </c>
      <c r="F112" s="74">
        <v>0</v>
      </c>
      <c r="G112" s="74">
        <v>0</v>
      </c>
      <c r="H112" s="74">
        <v>0</v>
      </c>
      <c r="I112" s="74">
        <v>0</v>
      </c>
      <c r="J112" s="74">
        <v>0</v>
      </c>
      <c r="K112" s="74">
        <v>0</v>
      </c>
      <c r="L112" s="74">
        <v>0</v>
      </c>
      <c r="M112" s="74">
        <v>0</v>
      </c>
      <c r="N112" s="74">
        <v>0</v>
      </c>
      <c r="O112" s="74">
        <v>0</v>
      </c>
      <c r="P112" s="74">
        <v>0</v>
      </c>
      <c r="Q112" s="74">
        <v>0</v>
      </c>
      <c r="R112" s="74" t="s">
        <v>77</v>
      </c>
      <c r="S112" s="74" t="s">
        <v>77</v>
      </c>
      <c r="T112" s="74" t="s">
        <v>77</v>
      </c>
      <c r="U112" s="74" t="s">
        <v>77</v>
      </c>
      <c r="V112" s="74" t="s">
        <v>77</v>
      </c>
      <c r="W112" s="74" t="s">
        <v>77</v>
      </c>
      <c r="X112" s="74" t="s">
        <v>77</v>
      </c>
      <c r="Y112" s="74" t="s">
        <v>77</v>
      </c>
      <c r="Z112" s="74" t="s">
        <v>77</v>
      </c>
      <c r="AA112" s="74" t="s">
        <v>77</v>
      </c>
      <c r="AB112" s="74">
        <v>0</v>
      </c>
      <c r="AC112" s="74">
        <v>0</v>
      </c>
      <c r="AD112" s="96">
        <v>0</v>
      </c>
      <c r="AE112" s="96">
        <v>0</v>
      </c>
      <c r="AF112" s="96">
        <v>0.96</v>
      </c>
      <c r="AG112" s="96">
        <v>0.13699900000000001</v>
      </c>
      <c r="AH112" s="96">
        <v>0</v>
      </c>
      <c r="AI112" s="96">
        <v>0</v>
      </c>
    </row>
    <row r="113" spans="1:35" ht="31.2" x14ac:dyDescent="0.3">
      <c r="A113" s="1" t="s">
        <v>249</v>
      </c>
      <c r="B113" s="35" t="s">
        <v>287</v>
      </c>
      <c r="C113" s="35" t="s">
        <v>288</v>
      </c>
      <c r="D113" s="74">
        <v>0</v>
      </c>
      <c r="E113" s="74">
        <v>0</v>
      </c>
      <c r="F113" s="74">
        <v>0</v>
      </c>
      <c r="G113" s="74">
        <v>0</v>
      </c>
      <c r="H113" s="74">
        <v>0</v>
      </c>
      <c r="I113" s="74">
        <v>0</v>
      </c>
      <c r="J113" s="74">
        <v>0</v>
      </c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74">
        <v>0</v>
      </c>
      <c r="Q113" s="74">
        <v>0</v>
      </c>
      <c r="R113" s="74" t="s">
        <v>77</v>
      </c>
      <c r="S113" s="74" t="s">
        <v>77</v>
      </c>
      <c r="T113" s="74" t="s">
        <v>77</v>
      </c>
      <c r="U113" s="74" t="s">
        <v>77</v>
      </c>
      <c r="V113" s="74" t="s">
        <v>77</v>
      </c>
      <c r="W113" s="74" t="s">
        <v>77</v>
      </c>
      <c r="X113" s="74" t="s">
        <v>77</v>
      </c>
      <c r="Y113" s="74" t="s">
        <v>77</v>
      </c>
      <c r="Z113" s="74" t="s">
        <v>77</v>
      </c>
      <c r="AA113" s="74" t="s">
        <v>77</v>
      </c>
      <c r="AB113" s="74">
        <v>0</v>
      </c>
      <c r="AC113" s="74">
        <v>0</v>
      </c>
      <c r="AD113" s="96">
        <v>0</v>
      </c>
      <c r="AE113" s="96">
        <v>0</v>
      </c>
      <c r="AF113" s="96">
        <v>0</v>
      </c>
      <c r="AG113" s="96">
        <v>2.92</v>
      </c>
      <c r="AH113" s="96">
        <v>0</v>
      </c>
      <c r="AI113" s="96">
        <v>0</v>
      </c>
    </row>
    <row r="114" spans="1:35" x14ac:dyDescent="0.3">
      <c r="A114" s="1" t="s">
        <v>289</v>
      </c>
      <c r="B114" s="83" t="s">
        <v>290</v>
      </c>
      <c r="C114" s="34" t="s">
        <v>291</v>
      </c>
      <c r="D114" s="74">
        <v>0</v>
      </c>
      <c r="E114" s="74">
        <v>0</v>
      </c>
      <c r="F114" s="74">
        <v>0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74">
        <v>0</v>
      </c>
      <c r="Q114" s="74">
        <v>0</v>
      </c>
      <c r="R114" s="74" t="s">
        <v>77</v>
      </c>
      <c r="S114" s="74" t="s">
        <v>77</v>
      </c>
      <c r="T114" s="74" t="s">
        <v>77</v>
      </c>
      <c r="U114" s="74" t="s">
        <v>77</v>
      </c>
      <c r="V114" s="74" t="s">
        <v>77</v>
      </c>
      <c r="W114" s="74" t="s">
        <v>77</v>
      </c>
      <c r="X114" s="74" t="s">
        <v>77</v>
      </c>
      <c r="Y114" s="74" t="s">
        <v>77</v>
      </c>
      <c r="Z114" s="74" t="s">
        <v>77</v>
      </c>
      <c r="AA114" s="74" t="s">
        <v>77</v>
      </c>
      <c r="AB114" s="74">
        <v>0</v>
      </c>
      <c r="AC114" s="74">
        <v>0</v>
      </c>
      <c r="AD114" s="96">
        <v>0</v>
      </c>
      <c r="AE114" s="96">
        <v>0</v>
      </c>
      <c r="AF114" s="96">
        <v>0</v>
      </c>
      <c r="AG114" s="96">
        <v>1.95</v>
      </c>
      <c r="AH114" s="96">
        <v>0</v>
      </c>
      <c r="AI114" s="96">
        <v>0</v>
      </c>
    </row>
  </sheetData>
  <mergeCells count="31">
    <mergeCell ref="V17:W17"/>
    <mergeCell ref="H17:I17"/>
    <mergeCell ref="AB16:AC16"/>
    <mergeCell ref="AD16:AG16"/>
    <mergeCell ref="AH16:AI16"/>
    <mergeCell ref="AB17:AC17"/>
    <mergeCell ref="AD17:AE17"/>
    <mergeCell ref="AF17:AG17"/>
    <mergeCell ref="AH17:AI17"/>
    <mergeCell ref="J17:K17"/>
    <mergeCell ref="L17:M17"/>
    <mergeCell ref="X17:Y17"/>
    <mergeCell ref="N17:O17"/>
    <mergeCell ref="Z17:AA17"/>
    <mergeCell ref="T17:U17"/>
    <mergeCell ref="A4:AI4"/>
    <mergeCell ref="D15:AI15"/>
    <mergeCell ref="D16:K16"/>
    <mergeCell ref="L16:Q16"/>
    <mergeCell ref="R16:W16"/>
    <mergeCell ref="X16:AA16"/>
    <mergeCell ref="S5:T5"/>
    <mergeCell ref="T10:U10"/>
    <mergeCell ref="R12:AA12"/>
    <mergeCell ref="A15:A18"/>
    <mergeCell ref="B15:B18"/>
    <mergeCell ref="C15:C18"/>
    <mergeCell ref="D17:E17"/>
    <mergeCell ref="F17:G17"/>
    <mergeCell ref="P17:Q17"/>
    <mergeCell ref="R17:S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7">
      <formula1>900</formula1>
    </dataValidation>
  </dataValidation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2023-11-13T09:58:54Z</cp:lastPrinted>
  <dcterms:created xsi:type="dcterms:W3CDTF">2019-04-11T13:18:56Z</dcterms:created>
  <dcterms:modified xsi:type="dcterms:W3CDTF">2023-11-13T14:07:08Z</dcterms:modified>
</cp:coreProperties>
</file>