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28" yWindow="12" windowWidth="9852" windowHeight="9636"/>
  </bookViews>
  <sheets>
    <sheet name="Лист1" sheetId="1" r:id="rId1"/>
  </sheets>
  <definedNames>
    <definedName name="_xlnm.Print_Titles" localSheetId="0">Лист1!$14:$19</definedName>
  </definedNames>
  <calcPr calcId="145621"/>
</workbook>
</file>

<file path=xl/calcChain.xml><?xml version="1.0" encoding="utf-8"?>
<calcChain xmlns="http://schemas.openxmlformats.org/spreadsheetml/2006/main">
  <c r="AN34" i="1" l="1"/>
  <c r="AO34" i="1"/>
  <c r="AP34" i="1"/>
  <c r="AQ34" i="1"/>
  <c r="AR34" i="1"/>
  <c r="AS34" i="1"/>
  <c r="AT34" i="1"/>
  <c r="BK32" i="1" l="1"/>
  <c r="AT32" i="1"/>
  <c r="AS32" i="1"/>
  <c r="AR32" i="1"/>
  <c r="AQ32" i="1"/>
  <c r="AP32" i="1"/>
  <c r="AO32" i="1"/>
  <c r="AN32" i="1"/>
  <c r="AN103" i="1" l="1"/>
  <c r="AO103" i="1"/>
  <c r="AP103" i="1"/>
  <c r="AQ103" i="1"/>
  <c r="AR103" i="1"/>
  <c r="AS103" i="1"/>
  <c r="AT103" i="1"/>
  <c r="AT99" i="1"/>
  <c r="AS99" i="1"/>
  <c r="AR99" i="1"/>
  <c r="AQ99" i="1"/>
  <c r="AP99" i="1"/>
  <c r="AO99" i="1"/>
  <c r="AN99" i="1"/>
  <c r="AT97" i="1"/>
  <c r="AS97" i="1"/>
  <c r="AR97" i="1"/>
  <c r="AQ97" i="1"/>
  <c r="AP97" i="1"/>
  <c r="AO97" i="1"/>
  <c r="AN97" i="1"/>
  <c r="AO96" i="1"/>
  <c r="AP96" i="1"/>
  <c r="AQ96" i="1"/>
  <c r="AR96" i="1"/>
  <c r="AS96" i="1"/>
  <c r="AT96" i="1"/>
  <c r="AO98" i="1"/>
  <c r="AP98" i="1"/>
  <c r="AQ98" i="1"/>
  <c r="AR98" i="1"/>
  <c r="AS98" i="1"/>
  <c r="AT98" i="1"/>
  <c r="AO100" i="1"/>
  <c r="AP100" i="1"/>
  <c r="AQ100" i="1"/>
  <c r="AR100" i="1"/>
  <c r="AS100" i="1"/>
  <c r="AT100" i="1"/>
  <c r="AO101" i="1"/>
  <c r="AP101" i="1"/>
  <c r="AQ101" i="1"/>
  <c r="AR101" i="1"/>
  <c r="AS101" i="1"/>
  <c r="AT101" i="1"/>
  <c r="AN96" i="1"/>
  <c r="AN98" i="1"/>
  <c r="AN100" i="1"/>
  <c r="AN101" i="1"/>
  <c r="AT75" i="1"/>
  <c r="AS75" i="1"/>
  <c r="AR75" i="1"/>
  <c r="AQ75" i="1"/>
  <c r="AP75" i="1"/>
  <c r="AO75" i="1"/>
  <c r="AN75" i="1"/>
  <c r="AT74" i="1"/>
  <c r="AS74" i="1"/>
  <c r="AR74" i="1"/>
  <c r="AQ74" i="1"/>
  <c r="AP74" i="1"/>
  <c r="AO74" i="1"/>
  <c r="AN74" i="1"/>
  <c r="AT73" i="1"/>
  <c r="AS73" i="1"/>
  <c r="AR73" i="1"/>
  <c r="AQ73" i="1"/>
  <c r="AP73" i="1"/>
  <c r="AO73" i="1"/>
  <c r="AN73" i="1"/>
  <c r="AT72" i="1"/>
  <c r="AS72" i="1"/>
  <c r="AR72" i="1"/>
  <c r="AQ72" i="1"/>
  <c r="AP72" i="1"/>
  <c r="AO72" i="1"/>
  <c r="AN72" i="1"/>
  <c r="AT71" i="1"/>
  <c r="AS71" i="1"/>
  <c r="AR71" i="1"/>
  <c r="AQ71" i="1"/>
  <c r="AP71" i="1"/>
  <c r="AO71" i="1"/>
  <c r="AN71" i="1"/>
  <c r="AN77" i="1"/>
  <c r="AO77" i="1"/>
  <c r="AP77" i="1"/>
  <c r="AQ77" i="1"/>
  <c r="AR77" i="1"/>
  <c r="AS77" i="1"/>
  <c r="AT77" i="1"/>
  <c r="AT76" i="1"/>
  <c r="AS76" i="1"/>
  <c r="AR76" i="1"/>
  <c r="AQ76" i="1"/>
  <c r="AP76" i="1"/>
  <c r="AO76" i="1"/>
  <c r="AN76" i="1"/>
  <c r="AU26" i="1" l="1"/>
  <c r="AV26" i="1"/>
  <c r="AW26" i="1"/>
  <c r="AX26" i="1"/>
  <c r="AY26" i="1"/>
  <c r="AZ26" i="1"/>
  <c r="BA26" i="1"/>
  <c r="BB26" i="1"/>
  <c r="BC26" i="1"/>
  <c r="BM25" i="1" l="1"/>
  <c r="BJ79" i="1" l="1"/>
  <c r="AU37" i="1" l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J37" i="1"/>
  <c r="BK114" i="1"/>
  <c r="BL114" i="1"/>
  <c r="BM114" i="1"/>
  <c r="BN114" i="1"/>
  <c r="BO114" i="1"/>
  <c r="BP114" i="1"/>
  <c r="BQ114" i="1"/>
  <c r="BR114" i="1"/>
  <c r="BS114" i="1"/>
  <c r="BT114" i="1"/>
  <c r="BU114" i="1"/>
  <c r="BV114" i="1"/>
  <c r="BI114" i="1"/>
  <c r="BJ114" i="1"/>
  <c r="AN102" i="1"/>
  <c r="AO102" i="1"/>
  <c r="AP102" i="1"/>
  <c r="AQ102" i="1"/>
  <c r="AR102" i="1"/>
  <c r="AS102" i="1"/>
  <c r="AT102" i="1"/>
  <c r="AN104" i="1"/>
  <c r="AO104" i="1"/>
  <c r="AP104" i="1"/>
  <c r="AQ104" i="1"/>
  <c r="AR104" i="1"/>
  <c r="AS104" i="1"/>
  <c r="AT104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U114" i="1"/>
  <c r="AV114" i="1"/>
  <c r="AW114" i="1"/>
  <c r="AX114" i="1"/>
  <c r="AY114" i="1"/>
  <c r="AZ114" i="1"/>
  <c r="BA114" i="1"/>
  <c r="BB114" i="1"/>
  <c r="BC114" i="1"/>
  <c r="BD114" i="1"/>
  <c r="BE114" i="1"/>
  <c r="BF114" i="1"/>
  <c r="BG114" i="1"/>
  <c r="BH114" i="1"/>
  <c r="AO83" i="1" l="1"/>
  <c r="AP83" i="1"/>
  <c r="AQ83" i="1"/>
  <c r="AR83" i="1"/>
  <c r="AS83" i="1"/>
  <c r="AT83" i="1"/>
  <c r="AU30" i="1"/>
  <c r="AV30" i="1"/>
  <c r="AW30" i="1"/>
  <c r="AX30" i="1"/>
  <c r="AY30" i="1"/>
  <c r="AZ30" i="1"/>
  <c r="BA30" i="1"/>
  <c r="BB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C30" i="1"/>
  <c r="BD26" i="1"/>
  <c r="BE26" i="1"/>
  <c r="BF26" i="1"/>
  <c r="BG26" i="1"/>
  <c r="BH26" i="1"/>
  <c r="BI26" i="1"/>
  <c r="AN26" i="1" s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27" i="1"/>
  <c r="AS27" i="1"/>
  <c r="AR27" i="1"/>
  <c r="AQ27" i="1"/>
  <c r="AP27" i="1"/>
  <c r="AO27" i="1"/>
  <c r="AN27" i="1"/>
  <c r="AN33" i="1"/>
  <c r="AO33" i="1"/>
  <c r="AP33" i="1"/>
  <c r="AQ33" i="1"/>
  <c r="AR33" i="1"/>
  <c r="AS33" i="1"/>
  <c r="AT33" i="1"/>
  <c r="AN78" i="1"/>
  <c r="AO78" i="1"/>
  <c r="AP78" i="1"/>
  <c r="AQ78" i="1"/>
  <c r="AR78" i="1"/>
  <c r="AS78" i="1"/>
  <c r="AT78" i="1"/>
  <c r="AQ26" i="1" l="1"/>
  <c r="AT26" i="1"/>
  <c r="AP26" i="1"/>
  <c r="AS26" i="1"/>
  <c r="AO26" i="1"/>
  <c r="AR26" i="1"/>
  <c r="D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U87" i="1"/>
  <c r="AV87" i="1"/>
  <c r="AW87" i="1"/>
  <c r="AX87" i="1"/>
  <c r="AY87" i="1"/>
  <c r="AZ87" i="1"/>
  <c r="BA87" i="1"/>
  <c r="BB87" i="1"/>
  <c r="BC87" i="1"/>
  <c r="BD87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BQ87" i="1"/>
  <c r="BR87" i="1"/>
  <c r="BS87" i="1"/>
  <c r="BT87" i="1"/>
  <c r="BU87" i="1"/>
  <c r="BV87" i="1"/>
  <c r="D87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N35" i="1"/>
  <c r="AO35" i="1"/>
  <c r="AP35" i="1"/>
  <c r="AQ35" i="1"/>
  <c r="AR35" i="1"/>
  <c r="AS35" i="1"/>
  <c r="AT35" i="1"/>
  <c r="H24" i="1"/>
  <c r="I24" i="1"/>
  <c r="H25" i="1"/>
  <c r="I25" i="1"/>
  <c r="AN116" i="1" l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E116" i="1"/>
  <c r="F116" i="1"/>
  <c r="G116" i="1"/>
  <c r="H116" i="1"/>
  <c r="I116" i="1"/>
  <c r="J116" i="1"/>
  <c r="K116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F93" i="1"/>
  <c r="G93" i="1"/>
  <c r="H93" i="1"/>
  <c r="I93" i="1"/>
  <c r="J93" i="1"/>
  <c r="K93" i="1"/>
  <c r="E117" i="1" l="1"/>
  <c r="F117" i="1"/>
  <c r="G117" i="1"/>
  <c r="H117" i="1"/>
  <c r="I117" i="1"/>
  <c r="J117" i="1"/>
  <c r="K117" i="1"/>
  <c r="G24" i="1" l="1"/>
  <c r="D82" i="1" l="1"/>
  <c r="E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AU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L82" i="1"/>
  <c r="I83" i="1"/>
  <c r="I82" i="1" s="1"/>
  <c r="K83" i="1"/>
  <c r="K82" i="1" s="1"/>
  <c r="E41" i="1"/>
  <c r="F41" i="1"/>
  <c r="G41" i="1"/>
  <c r="H41" i="1"/>
  <c r="I41" i="1"/>
  <c r="J41" i="1"/>
  <c r="K41" i="1"/>
  <c r="E42" i="1"/>
  <c r="F42" i="1"/>
  <c r="G42" i="1"/>
  <c r="H42" i="1"/>
  <c r="I42" i="1"/>
  <c r="J42" i="1"/>
  <c r="K42" i="1"/>
  <c r="E43" i="1"/>
  <c r="F43" i="1"/>
  <c r="G43" i="1"/>
  <c r="H43" i="1"/>
  <c r="I43" i="1"/>
  <c r="J43" i="1"/>
  <c r="K43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1" i="1"/>
  <c r="F51" i="1"/>
  <c r="G51" i="1"/>
  <c r="H51" i="1"/>
  <c r="I51" i="1"/>
  <c r="J51" i="1"/>
  <c r="K51" i="1"/>
  <c r="E52" i="1"/>
  <c r="F52" i="1"/>
  <c r="G52" i="1"/>
  <c r="H52" i="1"/>
  <c r="I52" i="1"/>
  <c r="J52" i="1"/>
  <c r="K52" i="1"/>
  <c r="F31" i="1"/>
  <c r="F83" i="1" l="1"/>
  <c r="F82" i="1" s="1"/>
  <c r="J83" i="1" l="1"/>
  <c r="J82" i="1" s="1"/>
  <c r="F25" i="1" l="1"/>
  <c r="F24" i="1"/>
  <c r="E61" i="1" l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AN115" i="1"/>
  <c r="AN114" i="1" s="1"/>
  <c r="AO115" i="1"/>
  <c r="AO114" i="1" s="1"/>
  <c r="AP115" i="1"/>
  <c r="AP114" i="1" s="1"/>
  <c r="AQ115" i="1"/>
  <c r="AQ114" i="1" s="1"/>
  <c r="AR115" i="1"/>
  <c r="AR114" i="1" s="1"/>
  <c r="AS115" i="1"/>
  <c r="AS114" i="1" s="1"/>
  <c r="AT115" i="1"/>
  <c r="AT114" i="1" s="1"/>
  <c r="E115" i="1"/>
  <c r="E114" i="1" s="1"/>
  <c r="F115" i="1"/>
  <c r="F114" i="1" s="1"/>
  <c r="G115" i="1"/>
  <c r="G114" i="1" s="1"/>
  <c r="H115" i="1"/>
  <c r="H114" i="1" s="1"/>
  <c r="I115" i="1"/>
  <c r="I114" i="1" s="1"/>
  <c r="J115" i="1"/>
  <c r="J114" i="1" s="1"/>
  <c r="K115" i="1"/>
  <c r="K114" i="1" s="1"/>
  <c r="AN90" i="1"/>
  <c r="AO90" i="1"/>
  <c r="AP90" i="1"/>
  <c r="AQ90" i="1"/>
  <c r="AR90" i="1"/>
  <c r="AS90" i="1"/>
  <c r="AT90" i="1"/>
  <c r="AN91" i="1"/>
  <c r="AO91" i="1"/>
  <c r="AP91" i="1"/>
  <c r="AQ91" i="1"/>
  <c r="AR91" i="1"/>
  <c r="AS91" i="1"/>
  <c r="AT91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5" i="1"/>
  <c r="AO95" i="1"/>
  <c r="AP95" i="1"/>
  <c r="AQ95" i="1"/>
  <c r="AR95" i="1"/>
  <c r="AS95" i="1"/>
  <c r="AT95" i="1"/>
  <c r="AO88" i="1"/>
  <c r="AP88" i="1"/>
  <c r="AQ88" i="1"/>
  <c r="AR88" i="1"/>
  <c r="AS88" i="1"/>
  <c r="AT88" i="1"/>
  <c r="AN88" i="1"/>
  <c r="E94" i="1"/>
  <c r="F94" i="1"/>
  <c r="G94" i="1"/>
  <c r="H94" i="1"/>
  <c r="I94" i="1"/>
  <c r="J94" i="1"/>
  <c r="K94" i="1"/>
  <c r="E95" i="1"/>
  <c r="F95" i="1"/>
  <c r="G95" i="1"/>
  <c r="H95" i="1"/>
  <c r="I95" i="1"/>
  <c r="J95" i="1"/>
  <c r="K95" i="1"/>
  <c r="E88" i="1"/>
  <c r="G88" i="1"/>
  <c r="H88" i="1"/>
  <c r="I88" i="1"/>
  <c r="J88" i="1"/>
  <c r="K88" i="1"/>
  <c r="F88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F66" i="1"/>
  <c r="G66" i="1"/>
  <c r="H66" i="1"/>
  <c r="I66" i="1"/>
  <c r="J66" i="1"/>
  <c r="K66" i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70" i="1"/>
  <c r="F70" i="1"/>
  <c r="G70" i="1"/>
  <c r="H70" i="1"/>
  <c r="I70" i="1"/>
  <c r="J70" i="1"/>
  <c r="K70" i="1"/>
  <c r="E39" i="1"/>
  <c r="E55" i="1"/>
  <c r="F38" i="1"/>
  <c r="G38" i="1"/>
  <c r="H38" i="1"/>
  <c r="I38" i="1"/>
  <c r="J38" i="1"/>
  <c r="K38" i="1"/>
  <c r="E38" i="1"/>
  <c r="F39" i="1"/>
  <c r="G39" i="1"/>
  <c r="H39" i="1"/>
  <c r="I39" i="1"/>
  <c r="J39" i="1"/>
  <c r="K39" i="1"/>
  <c r="F40" i="1"/>
  <c r="G40" i="1"/>
  <c r="H40" i="1"/>
  <c r="I40" i="1"/>
  <c r="J40" i="1"/>
  <c r="K40" i="1"/>
  <c r="E40" i="1"/>
  <c r="F53" i="1"/>
  <c r="G53" i="1"/>
  <c r="H53" i="1"/>
  <c r="I53" i="1"/>
  <c r="J53" i="1"/>
  <c r="K53" i="1"/>
  <c r="E53" i="1"/>
  <c r="F54" i="1"/>
  <c r="G54" i="1"/>
  <c r="H54" i="1"/>
  <c r="I54" i="1"/>
  <c r="J54" i="1"/>
  <c r="K54" i="1"/>
  <c r="E54" i="1"/>
  <c r="I55" i="1"/>
  <c r="F55" i="1"/>
  <c r="G55" i="1"/>
  <c r="H55" i="1"/>
  <c r="J55" i="1"/>
  <c r="K55" i="1"/>
  <c r="K87" i="1" l="1"/>
  <c r="G87" i="1"/>
  <c r="AN87" i="1"/>
  <c r="AQ87" i="1"/>
  <c r="F87" i="1"/>
  <c r="AO87" i="1"/>
  <c r="H87" i="1"/>
  <c r="AR87" i="1"/>
  <c r="I87" i="1"/>
  <c r="AS87" i="1"/>
  <c r="J87" i="1"/>
  <c r="E87" i="1"/>
  <c r="AT87" i="1"/>
  <c r="AP87" i="1"/>
  <c r="AT24" i="1" l="1"/>
  <c r="AR24" i="1"/>
  <c r="AR25" i="1"/>
  <c r="G83" i="1" l="1"/>
  <c r="G82" i="1" s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AV84" i="1"/>
  <c r="AW84" i="1"/>
  <c r="AX84" i="1"/>
  <c r="AY84" i="1"/>
  <c r="AZ84" i="1"/>
  <c r="AZ81" i="1" s="1"/>
  <c r="BA84" i="1"/>
  <c r="BB84" i="1"/>
  <c r="BC84" i="1"/>
  <c r="BD84" i="1"/>
  <c r="BD81" i="1" s="1"/>
  <c r="BE84" i="1"/>
  <c r="BF84" i="1"/>
  <c r="BG84" i="1"/>
  <c r="BH84" i="1"/>
  <c r="BH81" i="1" s="1"/>
  <c r="BI84" i="1"/>
  <c r="BJ84" i="1"/>
  <c r="BK84" i="1"/>
  <c r="BL84" i="1"/>
  <c r="BL81" i="1" s="1"/>
  <c r="BM84" i="1"/>
  <c r="BN84" i="1"/>
  <c r="BO84" i="1"/>
  <c r="BP84" i="1"/>
  <c r="BP81" i="1" s="1"/>
  <c r="BQ84" i="1"/>
  <c r="BR84" i="1"/>
  <c r="BS84" i="1"/>
  <c r="BT84" i="1"/>
  <c r="BT81" i="1" s="1"/>
  <c r="BU84" i="1"/>
  <c r="BV84" i="1"/>
  <c r="AU84" i="1"/>
  <c r="AV81" i="1"/>
  <c r="D30" i="1"/>
  <c r="H83" i="1" l="1"/>
  <c r="H82" i="1" s="1"/>
  <c r="AX81" i="1"/>
  <c r="AU81" i="1"/>
  <c r="BV81" i="1"/>
  <c r="BR81" i="1"/>
  <c r="BN81" i="1"/>
  <c r="BJ81" i="1"/>
  <c r="BF81" i="1"/>
  <c r="BB81" i="1"/>
  <c r="BS81" i="1"/>
  <c r="BO81" i="1"/>
  <c r="BK81" i="1"/>
  <c r="BG81" i="1"/>
  <c r="BC81" i="1"/>
  <c r="AY81" i="1"/>
  <c r="AN30" i="1"/>
  <c r="BU81" i="1"/>
  <c r="BQ81" i="1"/>
  <c r="BM81" i="1"/>
  <c r="BI81" i="1"/>
  <c r="BE81" i="1"/>
  <c r="BA81" i="1"/>
  <c r="AW81" i="1"/>
  <c r="AN84" i="1"/>
  <c r="AO84" i="1"/>
  <c r="AP84" i="1"/>
  <c r="AQ84" i="1"/>
  <c r="AR84" i="1"/>
  <c r="AS84" i="1"/>
  <c r="AT84" i="1"/>
  <c r="AF84" i="1" l="1"/>
  <c r="F85" i="1" l="1"/>
  <c r="G85" i="1"/>
  <c r="H85" i="1"/>
  <c r="I85" i="1"/>
  <c r="J85" i="1"/>
  <c r="K85" i="1"/>
  <c r="AM84" i="1"/>
  <c r="Y84" i="1"/>
  <c r="R84" i="1"/>
  <c r="G25" i="1"/>
  <c r="E84" i="1"/>
  <c r="L84" i="1"/>
  <c r="M84" i="1"/>
  <c r="N84" i="1"/>
  <c r="O84" i="1"/>
  <c r="P84" i="1"/>
  <c r="Q84" i="1"/>
  <c r="S84" i="1"/>
  <c r="T84" i="1"/>
  <c r="U84" i="1"/>
  <c r="V84" i="1"/>
  <c r="W84" i="1"/>
  <c r="X84" i="1"/>
  <c r="Z84" i="1"/>
  <c r="AA84" i="1"/>
  <c r="AB84" i="1"/>
  <c r="AC84" i="1"/>
  <c r="AD84" i="1"/>
  <c r="AE84" i="1"/>
  <c r="AG84" i="1"/>
  <c r="AH84" i="1"/>
  <c r="AI84" i="1"/>
  <c r="AJ84" i="1"/>
  <c r="AK84" i="1"/>
  <c r="AL84" i="1"/>
  <c r="D84" i="1"/>
  <c r="D81" i="1" s="1"/>
  <c r="G31" i="1"/>
  <c r="H84" i="1" l="1"/>
  <c r="I84" i="1"/>
  <c r="J84" i="1"/>
  <c r="K84" i="1"/>
  <c r="G84" i="1"/>
  <c r="F84" i="1"/>
  <c r="AP25" i="1" l="1"/>
  <c r="AQ25" i="1"/>
  <c r="AS25" i="1"/>
  <c r="AT25" i="1"/>
  <c r="AP24" i="1"/>
  <c r="AQ24" i="1"/>
  <c r="AS24" i="1"/>
  <c r="E81" i="1"/>
  <c r="K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F81" i="1"/>
  <c r="I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D37" i="1"/>
  <c r="E37" i="1"/>
  <c r="F37" i="1"/>
  <c r="J25" i="1" l="1"/>
  <c r="K25" i="1"/>
  <c r="J24" i="1"/>
  <c r="K24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G81" i="1" l="1"/>
  <c r="L81" i="1"/>
  <c r="H81" i="1"/>
  <c r="I81" i="1"/>
  <c r="J81" i="1"/>
  <c r="AN24" i="1" l="1"/>
  <c r="AO24" i="1"/>
  <c r="AN25" i="1"/>
  <c r="AO25" i="1"/>
  <c r="AN31" i="1"/>
  <c r="AO31" i="1"/>
  <c r="AP31" i="1"/>
  <c r="AP30" i="1" s="1"/>
  <c r="AQ31" i="1"/>
  <c r="AQ30" i="1" s="1"/>
  <c r="AR31" i="1"/>
  <c r="AR30" i="1" s="1"/>
  <c r="AS31" i="1"/>
  <c r="AS30" i="1" s="1"/>
  <c r="AT31" i="1"/>
  <c r="AT30" i="1" s="1"/>
  <c r="AO30" i="1" l="1"/>
  <c r="G37" i="1"/>
  <c r="H37" i="1"/>
  <c r="J37" i="1"/>
  <c r="K37" i="1"/>
  <c r="L37" i="1"/>
  <c r="H31" i="1"/>
  <c r="I31" i="1"/>
  <c r="J31" i="1"/>
  <c r="K31" i="1"/>
  <c r="L31" i="1"/>
  <c r="L25" i="1"/>
  <c r="E25" i="1" s="1"/>
  <c r="L24" i="1"/>
  <c r="E24" i="1" l="1"/>
  <c r="F36" i="1" l="1"/>
  <c r="F30" i="1"/>
  <c r="F29" i="1" s="1"/>
  <c r="E36" i="1"/>
  <c r="G36" i="1"/>
  <c r="H36" i="1"/>
  <c r="I36" i="1"/>
  <c r="J36" i="1"/>
  <c r="K36" i="1"/>
  <c r="L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I36" i="1"/>
  <c r="AJ36" i="1"/>
  <c r="AK36" i="1"/>
  <c r="AL36" i="1"/>
  <c r="AM36" i="1"/>
  <c r="BB36" i="1"/>
  <c r="BB28" i="1" s="1"/>
  <c r="BC36" i="1"/>
  <c r="BC28" i="1" s="1"/>
  <c r="BD36" i="1"/>
  <c r="BD28" i="1" s="1"/>
  <c r="BE36" i="1"/>
  <c r="BE28" i="1" s="1"/>
  <c r="BF36" i="1"/>
  <c r="BF28" i="1" s="1"/>
  <c r="BG36" i="1"/>
  <c r="BG28" i="1" s="1"/>
  <c r="BH36" i="1"/>
  <c r="BH28" i="1" s="1"/>
  <c r="BI36" i="1"/>
  <c r="BI28" i="1" s="1"/>
  <c r="BJ36" i="1"/>
  <c r="BJ28" i="1" s="1"/>
  <c r="BK36" i="1"/>
  <c r="BK28" i="1" s="1"/>
  <c r="BL36" i="1"/>
  <c r="BL28" i="1" s="1"/>
  <c r="BM36" i="1"/>
  <c r="BM28" i="1" s="1"/>
  <c r="BN36" i="1"/>
  <c r="BN28" i="1" s="1"/>
  <c r="BO36" i="1"/>
  <c r="BO28" i="1" s="1"/>
  <c r="BP36" i="1"/>
  <c r="BP28" i="1" s="1"/>
  <c r="BQ36" i="1"/>
  <c r="BQ28" i="1" s="1"/>
  <c r="BR36" i="1"/>
  <c r="BR28" i="1" s="1"/>
  <c r="BS36" i="1"/>
  <c r="BS28" i="1" s="1"/>
  <c r="BT36" i="1"/>
  <c r="BT28" i="1" s="1"/>
  <c r="BU36" i="1"/>
  <c r="BU28" i="1" s="1"/>
  <c r="BV36" i="1"/>
  <c r="BV28" i="1" s="1"/>
  <c r="E30" i="1"/>
  <c r="E29" i="1" s="1"/>
  <c r="G30" i="1"/>
  <c r="G29" i="1" s="1"/>
  <c r="H30" i="1"/>
  <c r="H29" i="1" s="1"/>
  <c r="I30" i="1"/>
  <c r="I29" i="1" s="1"/>
  <c r="J30" i="1"/>
  <c r="J29" i="1" s="1"/>
  <c r="K30" i="1"/>
  <c r="K29" i="1" s="1"/>
  <c r="L30" i="1"/>
  <c r="L29" i="1" s="1"/>
  <c r="M30" i="1"/>
  <c r="N30" i="1"/>
  <c r="O30" i="1"/>
  <c r="P30" i="1"/>
  <c r="Q30" i="1"/>
  <c r="R30" i="1"/>
  <c r="S30" i="1"/>
  <c r="S29" i="1" s="1"/>
  <c r="T30" i="1"/>
  <c r="T29" i="1" s="1"/>
  <c r="U30" i="1"/>
  <c r="U29" i="1" s="1"/>
  <c r="V30" i="1"/>
  <c r="V29" i="1" s="1"/>
  <c r="W30" i="1"/>
  <c r="W29" i="1" s="1"/>
  <c r="X30" i="1"/>
  <c r="X29" i="1" s="1"/>
  <c r="Y30" i="1"/>
  <c r="Y29" i="1" s="1"/>
  <c r="Z30" i="1"/>
  <c r="Z29" i="1" s="1"/>
  <c r="AA30" i="1"/>
  <c r="AA29" i="1" s="1"/>
  <c r="AB30" i="1"/>
  <c r="AB29" i="1" s="1"/>
  <c r="AC30" i="1"/>
  <c r="AC29" i="1" s="1"/>
  <c r="AD30" i="1"/>
  <c r="AD29" i="1" s="1"/>
  <c r="AE30" i="1"/>
  <c r="AE29" i="1" s="1"/>
  <c r="AF30" i="1"/>
  <c r="AF29" i="1" s="1"/>
  <c r="AG30" i="1"/>
  <c r="AG29" i="1" s="1"/>
  <c r="AH30" i="1"/>
  <c r="AH29" i="1" s="1"/>
  <c r="AI30" i="1"/>
  <c r="AI29" i="1" s="1"/>
  <c r="AJ30" i="1"/>
  <c r="AJ29" i="1" s="1"/>
  <c r="AK30" i="1"/>
  <c r="AK29" i="1" s="1"/>
  <c r="AL30" i="1"/>
  <c r="AL29" i="1" s="1"/>
  <c r="AM30" i="1"/>
  <c r="AM29" i="1" s="1"/>
  <c r="E23" i="1"/>
  <c r="E22" i="1" s="1"/>
  <c r="F23" i="1"/>
  <c r="F22" i="1" s="1"/>
  <c r="G23" i="1"/>
  <c r="H23" i="1"/>
  <c r="I23" i="1"/>
  <c r="J23" i="1"/>
  <c r="K23" i="1"/>
  <c r="L23" i="1"/>
  <c r="L22" i="1" s="1"/>
  <c r="N23" i="1"/>
  <c r="O23" i="1"/>
  <c r="P23" i="1"/>
  <c r="Q23" i="1"/>
  <c r="R23" i="1"/>
  <c r="S23" i="1"/>
  <c r="S22" i="1" s="1"/>
  <c r="U23" i="1"/>
  <c r="U22" i="1" s="1"/>
  <c r="V23" i="1"/>
  <c r="V22" i="1" s="1"/>
  <c r="W23" i="1"/>
  <c r="W22" i="1" s="1"/>
  <c r="X23" i="1"/>
  <c r="X22" i="1" s="1"/>
  <c r="Y23" i="1"/>
  <c r="Y22" i="1" s="1"/>
  <c r="Z23" i="1"/>
  <c r="Z22" i="1" s="1"/>
  <c r="AA23" i="1"/>
  <c r="AA22" i="1" s="1"/>
  <c r="AB23" i="1"/>
  <c r="AB22" i="1" s="1"/>
  <c r="AC23" i="1"/>
  <c r="AC22" i="1" s="1"/>
  <c r="AD23" i="1"/>
  <c r="AD22" i="1" s="1"/>
  <c r="AE23" i="1"/>
  <c r="AE22" i="1" s="1"/>
  <c r="AF23" i="1"/>
  <c r="AF22" i="1" s="1"/>
  <c r="AG23" i="1"/>
  <c r="AG22" i="1" s="1"/>
  <c r="AH23" i="1"/>
  <c r="AH22" i="1" s="1"/>
  <c r="AI23" i="1"/>
  <c r="AI22" i="1" s="1"/>
  <c r="AJ23" i="1"/>
  <c r="AJ22" i="1" s="1"/>
  <c r="AK23" i="1"/>
  <c r="AK22" i="1" s="1"/>
  <c r="AL23" i="1"/>
  <c r="AL22" i="1" s="1"/>
  <c r="AM23" i="1"/>
  <c r="AM22" i="1" s="1"/>
  <c r="BB23" i="1"/>
  <c r="BB22" i="1" s="1"/>
  <c r="BC23" i="1"/>
  <c r="BC22" i="1" s="1"/>
  <c r="BD23" i="1"/>
  <c r="BD22" i="1" s="1"/>
  <c r="BE23" i="1"/>
  <c r="BE22" i="1" s="1"/>
  <c r="BF23" i="1"/>
  <c r="BF22" i="1" s="1"/>
  <c r="BG23" i="1"/>
  <c r="BG22" i="1" s="1"/>
  <c r="BH23" i="1"/>
  <c r="BH22" i="1" s="1"/>
  <c r="BI23" i="1"/>
  <c r="BI22" i="1" s="1"/>
  <c r="BJ23" i="1"/>
  <c r="BJ22" i="1" s="1"/>
  <c r="BK23" i="1"/>
  <c r="BK22" i="1" s="1"/>
  <c r="BL23" i="1"/>
  <c r="BL22" i="1" s="1"/>
  <c r="BM23" i="1"/>
  <c r="BM22" i="1" s="1"/>
  <c r="BN23" i="1"/>
  <c r="BN22" i="1" s="1"/>
  <c r="BO23" i="1"/>
  <c r="BO22" i="1" s="1"/>
  <c r="BP23" i="1"/>
  <c r="BP22" i="1" s="1"/>
  <c r="BQ23" i="1"/>
  <c r="BQ22" i="1" s="1"/>
  <c r="BR23" i="1"/>
  <c r="BR22" i="1" s="1"/>
  <c r="BS23" i="1"/>
  <c r="BS22" i="1" s="1"/>
  <c r="BT23" i="1"/>
  <c r="BT22" i="1" s="1"/>
  <c r="BU23" i="1"/>
  <c r="BU22" i="1" s="1"/>
  <c r="BV23" i="1"/>
  <c r="AL28" i="1" l="1"/>
  <c r="AK28" i="1"/>
  <c r="R22" i="1"/>
  <c r="N22" i="1"/>
  <c r="R29" i="1"/>
  <c r="N29" i="1"/>
  <c r="Q22" i="1"/>
  <c r="Q29" i="1"/>
  <c r="P22" i="1"/>
  <c r="P29" i="1"/>
  <c r="O22" i="1"/>
  <c r="AM28" i="1"/>
  <c r="AI28" i="1"/>
  <c r="O29" i="1"/>
  <c r="AJ28" i="1"/>
  <c r="W28" i="1"/>
  <c r="S28" i="1"/>
  <c r="AE28" i="1"/>
  <c r="F28" i="1"/>
  <c r="AG28" i="1"/>
  <c r="AC28" i="1"/>
  <c r="Y28" i="1"/>
  <c r="U28" i="1"/>
  <c r="I28" i="1"/>
  <c r="AD28" i="1"/>
  <c r="Z28" i="1"/>
  <c r="V28" i="1"/>
  <c r="J28" i="1"/>
  <c r="E28" i="1"/>
  <c r="K28" i="1"/>
  <c r="G28" i="1"/>
  <c r="AF28" i="1"/>
  <c r="AB28" i="1"/>
  <c r="X28" i="1"/>
  <c r="T28" i="1"/>
  <c r="L28" i="1"/>
  <c r="H28" i="1"/>
  <c r="AA28" i="1"/>
  <c r="AH36" i="1"/>
  <c r="AH28" i="1" s="1"/>
  <c r="T23" i="1"/>
  <c r="T22" i="1" s="1"/>
  <c r="BA23" i="1"/>
  <c r="AU29" i="1"/>
  <c r="AN29" i="1" s="1"/>
  <c r="AY36" i="1"/>
  <c r="AR37" i="1"/>
  <c r="AU23" i="1"/>
  <c r="AS29" i="1"/>
  <c r="AZ36" i="1"/>
  <c r="AS37" i="1"/>
  <c r="AV36" i="1"/>
  <c r="AO36" i="1" s="1"/>
  <c r="AO37" i="1"/>
  <c r="AZ23" i="1"/>
  <c r="M23" i="1"/>
  <c r="AT29" i="1"/>
  <c r="AP29" i="1"/>
  <c r="BA36" i="1"/>
  <c r="AT37" i="1"/>
  <c r="AW36" i="1"/>
  <c r="AP37" i="1"/>
  <c r="AW23" i="1"/>
  <c r="AQ29" i="1"/>
  <c r="AX36" i="1"/>
  <c r="AQ37" i="1"/>
  <c r="AX23" i="1"/>
  <c r="AR29" i="1"/>
  <c r="AU36" i="1"/>
  <c r="AN36" i="1" s="1"/>
  <c r="AN37" i="1"/>
  <c r="AY23" i="1"/>
  <c r="AV29" i="1"/>
  <c r="AV23" i="1"/>
  <c r="AO23" i="1" s="1"/>
  <c r="M36" i="1"/>
  <c r="M29" i="1"/>
  <c r="I22" i="1"/>
  <c r="H22" i="1"/>
  <c r="G22" i="1"/>
  <c r="K22" i="1"/>
  <c r="BU20" i="1"/>
  <c r="BU21" i="1" s="1"/>
  <c r="BM20" i="1"/>
  <c r="BM21" i="1" s="1"/>
  <c r="BV22" i="1"/>
  <c r="J22" i="1"/>
  <c r="N28" i="1" l="1"/>
  <c r="Q28" i="1"/>
  <c r="P28" i="1"/>
  <c r="P20" i="1" s="1"/>
  <c r="R28" i="1"/>
  <c r="O28" i="1"/>
  <c r="AT36" i="1"/>
  <c r="BA28" i="1"/>
  <c r="AT28" i="1" s="1"/>
  <c r="AQ36" i="1"/>
  <c r="AX28" i="1"/>
  <c r="AX20" i="1" s="1"/>
  <c r="AP36" i="1"/>
  <c r="AW28" i="1"/>
  <c r="AP28" i="1" s="1"/>
  <c r="AR36" i="1"/>
  <c r="AY28" i="1"/>
  <c r="AY20" i="1" s="1"/>
  <c r="AS36" i="1"/>
  <c r="AZ28" i="1"/>
  <c r="AZ20" i="1" s="1"/>
  <c r="AO29" i="1"/>
  <c r="AV28" i="1"/>
  <c r="M28" i="1"/>
  <c r="AU28" i="1"/>
  <c r="AU20" i="1" s="1"/>
  <c r="AY22" i="1"/>
  <c r="AR22" i="1" s="1"/>
  <c r="AR23" i="1"/>
  <c r="AW22" i="1"/>
  <c r="AP22" i="1" s="1"/>
  <c r="AP23" i="1"/>
  <c r="AZ22" i="1"/>
  <c r="AS22" i="1" s="1"/>
  <c r="AS23" i="1"/>
  <c r="AU22" i="1"/>
  <c r="AN22" i="1" s="1"/>
  <c r="AN23" i="1"/>
  <c r="AX22" i="1"/>
  <c r="AQ22" i="1" s="1"/>
  <c r="AQ23" i="1"/>
  <c r="M22" i="1"/>
  <c r="BA22" i="1"/>
  <c r="AT22" i="1" s="1"/>
  <c r="AT23" i="1"/>
  <c r="AV22" i="1"/>
  <c r="AO22" i="1" s="1"/>
  <c r="G20" i="1"/>
  <c r="G21" i="1" s="1"/>
  <c r="I20" i="1"/>
  <c r="I21" i="1" s="1"/>
  <c r="K20" i="1"/>
  <c r="K21" i="1" s="1"/>
  <c r="H20" i="1"/>
  <c r="H21" i="1" s="1"/>
  <c r="J20" i="1"/>
  <c r="J21" i="1" s="1"/>
  <c r="AI20" i="1"/>
  <c r="AI21" i="1" s="1"/>
  <c r="X20" i="1"/>
  <c r="X21" i="1" s="1"/>
  <c r="BV20" i="1"/>
  <c r="BV21" i="1" s="1"/>
  <c r="AC20" i="1"/>
  <c r="AC21" i="1" s="1"/>
  <c r="AB20" i="1"/>
  <c r="AB21" i="1" s="1"/>
  <c r="Y20" i="1"/>
  <c r="Y21" i="1" s="1"/>
  <c r="AA20" i="1"/>
  <c r="AA21" i="1" s="1"/>
  <c r="W20" i="1"/>
  <c r="W21" i="1" s="1"/>
  <c r="BS20" i="1"/>
  <c r="BS21" i="1" s="1"/>
  <c r="N20" i="1"/>
  <c r="T20" i="1"/>
  <c r="T21" i="1" s="1"/>
  <c r="BJ20" i="1"/>
  <c r="BJ21" i="1" s="1"/>
  <c r="BQ20" i="1"/>
  <c r="BQ21" i="1" s="1"/>
  <c r="E20" i="1"/>
  <c r="E21" i="1" s="1"/>
  <c r="AD20" i="1"/>
  <c r="AD21" i="1" s="1"/>
  <c r="BI20" i="1"/>
  <c r="BI21" i="1" s="1"/>
  <c r="BT20" i="1"/>
  <c r="BT21" i="1" s="1"/>
  <c r="U20" i="1"/>
  <c r="U21" i="1" s="1"/>
  <c r="BE20" i="1"/>
  <c r="BE21" i="1" s="1"/>
  <c r="AE20" i="1"/>
  <c r="AE21" i="1" s="1"/>
  <c r="BK20" i="1"/>
  <c r="BK21" i="1" s="1"/>
  <c r="AK20" i="1"/>
  <c r="AK21" i="1" s="1"/>
  <c r="BD20" i="1"/>
  <c r="BD21" i="1" s="1"/>
  <c r="L20" i="1"/>
  <c r="L21" i="1" s="1"/>
  <c r="S20" i="1"/>
  <c r="S21" i="1" s="1"/>
  <c r="BO20" i="1"/>
  <c r="BO21" i="1" s="1"/>
  <c r="AH20" i="1"/>
  <c r="AH21" i="1" s="1"/>
  <c r="BN20" i="1"/>
  <c r="BN21" i="1" s="1"/>
  <c r="AG20" i="1"/>
  <c r="AG21" i="1" s="1"/>
  <c r="BP20" i="1"/>
  <c r="BP21" i="1" s="1"/>
  <c r="F20" i="1"/>
  <c r="F21" i="1" s="1"/>
  <c r="AJ20" i="1"/>
  <c r="AJ21" i="1" s="1"/>
  <c r="BG20" i="1"/>
  <c r="BG21" i="1" s="1"/>
  <c r="Z20" i="1"/>
  <c r="Z21" i="1" s="1"/>
  <c r="BF20" i="1"/>
  <c r="BF21" i="1" s="1"/>
  <c r="AF20" i="1"/>
  <c r="AF21" i="1" s="1"/>
  <c r="BL20" i="1"/>
  <c r="BL21" i="1" s="1"/>
  <c r="AM20" i="1"/>
  <c r="AM21" i="1" s="1"/>
  <c r="BC20" i="1"/>
  <c r="BC21" i="1" s="1"/>
  <c r="V20" i="1"/>
  <c r="V21" i="1" s="1"/>
  <c r="AL20" i="1"/>
  <c r="AL21" i="1" s="1"/>
  <c r="BB20" i="1"/>
  <c r="BB21" i="1" s="1"/>
  <c r="BR20" i="1"/>
  <c r="BR21" i="1" s="1"/>
  <c r="BH20" i="1"/>
  <c r="BH21" i="1" s="1"/>
  <c r="Q20" i="1" l="1"/>
  <c r="Q21" i="1" s="1"/>
  <c r="O20" i="1"/>
  <c r="R20" i="1"/>
  <c r="R21" i="1" s="1"/>
  <c r="O21" i="1"/>
  <c r="P21" i="1"/>
  <c r="N21" i="1"/>
  <c r="AQ28" i="1"/>
  <c r="AW20" i="1"/>
  <c r="AP20" i="1" s="1"/>
  <c r="BA20" i="1"/>
  <c r="AT20" i="1" s="1"/>
  <c r="AO28" i="1"/>
  <c r="AV20" i="1"/>
  <c r="AV21" i="1" s="1"/>
  <c r="AO21" i="1" s="1"/>
  <c r="AN28" i="1"/>
  <c r="AX21" i="1"/>
  <c r="AQ21" i="1" s="1"/>
  <c r="AQ20" i="1"/>
  <c r="AZ21" i="1"/>
  <c r="AS21" i="1" s="1"/>
  <c r="AS20" i="1"/>
  <c r="AY21" i="1"/>
  <c r="AR21" i="1" s="1"/>
  <c r="AR20" i="1"/>
  <c r="AU21" i="1"/>
  <c r="AN21" i="1" s="1"/>
  <c r="AN20" i="1"/>
  <c r="AR28" i="1"/>
  <c r="AS28" i="1"/>
  <c r="M20" i="1"/>
  <c r="D36" i="1"/>
  <c r="D29" i="1"/>
  <c r="D23" i="1"/>
  <c r="D22" i="1" s="1"/>
  <c r="D28" i="1" l="1"/>
  <c r="D20" i="1" s="1"/>
  <c r="D21" i="1" s="1"/>
  <c r="AO20" i="1"/>
  <c r="AW21" i="1"/>
  <c r="AP21" i="1" s="1"/>
  <c r="BA21" i="1"/>
  <c r="AT21" i="1" s="1"/>
  <c r="M21" i="1"/>
</calcChain>
</file>

<file path=xl/sharedStrings.xml><?xml version="1.0" encoding="utf-8"?>
<sst xmlns="http://schemas.openxmlformats.org/spreadsheetml/2006/main" count="2080" uniqueCount="455">
  <si>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</si>
  <si>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</si>
  <si>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</si>
  <si>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</si>
  <si>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</si>
  <si>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</si>
  <si>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</si>
  <si>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</si>
  <si>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</si>
  <si>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</si>
  <si>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</si>
  <si>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</si>
  <si>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</si>
  <si>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</si>
  <si>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</si>
  <si>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</si>
  <si>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</si>
  <si>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</si>
  <si>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</si>
  <si>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</si>
  <si>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</si>
  <si>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</si>
  <si>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</si>
  <si>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</si>
  <si>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</si>
  <si>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</si>
  <si>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</si>
  <si>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</si>
  <si>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</si>
  <si>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</si>
  <si>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</si>
  <si>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</si>
  <si>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</si>
  <si>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</si>
  <si>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</si>
  <si>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</si>
  <si>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</si>
  <si>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</si>
  <si>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</si>
  <si>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</si>
  <si>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</si>
  <si>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</si>
  <si>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</si>
  <si>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</si>
  <si>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</si>
  <si>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</si>
  <si>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</si>
  <si>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</si>
  <si>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</si>
  <si>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</si>
  <si>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</si>
  <si>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</si>
  <si>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</si>
  <si>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</si>
  <si>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</si>
  <si>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</si>
  <si>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</si>
  <si>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</si>
  <si>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</si>
  <si>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</si>
  <si>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</si>
  <si>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</si>
  <si>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</si>
  <si>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</si>
  <si>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</si>
  <si>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</si>
  <si>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</si>
  <si>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</si>
  <si>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</si>
  <si>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</si>
  <si>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</si>
  <si>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</si>
  <si>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</si>
  <si>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</si>
  <si>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</si>
  <si>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</si>
  <si>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</si>
  <si>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</si>
  <si>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</si>
  <si>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</si>
  <si>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</si>
  <si>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</si>
  <si>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</si>
  <si>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</si>
  <si>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</si>
  <si>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</si>
  <si>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</si>
  <si>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</si>
  <si>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</si>
  <si>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</si>
  <si>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</si>
  <si>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</si>
  <si>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</si>
  <si>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</si>
  <si>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</si>
  <si>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</si>
  <si>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</si>
  <si>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</si>
  <si>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</si>
  <si>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</si>
  <si>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</si>
  <si>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</si>
  <si>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</si>
  <si>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</si>
  <si>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</si>
  <si>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</si>
  <si>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</si>
  <si>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</si>
  <si>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</si>
  <si>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</si>
  <si>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</si>
  <si>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</si>
  <si>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</si>
  <si>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</si>
  <si>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</si>
  <si>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</si>
  <si>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</si>
  <si>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</si>
  <si>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</si>
  <si>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</si>
  <si>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</si>
  <si>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</si>
  <si>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</si>
  <si>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</si>
  <si>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</si>
  <si>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</si>
  <si>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</si>
  <si>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</si>
  <si>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</si>
  <si>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</si>
  <si>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</si>
  <si>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</si>
  <si>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</si>
  <si>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</si>
  <si>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</si>
  <si>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</si>
  <si>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</si>
  <si>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</si>
  <si>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</si>
  <si>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</si>
  <si>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</si>
  <si>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</si>
  <si>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</si>
  <si>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</si>
  <si>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</si>
  <si>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</si>
  <si>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</si>
  <si>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</si>
  <si>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</si>
  <si>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</si>
  <si>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</si>
  <si>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</si>
  <si>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</si>
  <si>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</si>
  <si>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</si>
  <si>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</si>
  <si>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Муниципального предприятия "Всеволожское предприятие электрических сетей"</t>
  </si>
  <si>
    <t>1.2.2.1.18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</si>
  <si>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</si>
  <si>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</si>
  <si>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1.2.2.1.19</t>
  </si>
  <si>
    <t>1.2.2.1.20</t>
  </si>
  <si>
    <t>1.2.2.1.21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</si>
  <si>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</si>
  <si>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</si>
  <si>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КЛ-6кВ ф.640-01 от РП-10 до ТП-90, L~150м,Колтушское ш. у д.20.  г.Всеволожск</t>
  </si>
  <si>
    <t>J_2000000139</t>
  </si>
  <si>
    <t xml:space="preserve">Реконструкция КЛ-6кВ ф.640-01 от РП-10 до ТП-94, L~550м., Колтушское ш. у д.20,  г.Всеволожск
</t>
  </si>
  <si>
    <t>J_2000001310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</si>
  <si>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</si>
  <si>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</si>
  <si>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</si>
  <si>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</si>
  <si>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</si>
  <si>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 xml:space="preserve">1.2.3.2 </t>
  </si>
  <si>
    <t>Установка приборов учета, класс напряжения 6 (10) кВ</t>
  </si>
  <si>
    <t>1.2.3.2.1</t>
  </si>
  <si>
    <t>J_2100000054</t>
  </si>
  <si>
    <t>1.6.1</t>
  </si>
  <si>
    <t>Реконструкция ВЛ-0,4кВ  ТП-104 Ф.2,   L~445м , г. Всеволожск.</t>
  </si>
  <si>
    <t>J_2200001281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</si>
  <si>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</si>
  <si>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</si>
  <si>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1.4.3</t>
  </si>
  <si>
    <t>1.4.4</t>
  </si>
  <si>
    <t>1.4.5</t>
  </si>
  <si>
    <t>1.4.6</t>
  </si>
  <si>
    <t>г.Всеволожск,КЛ-10кВ от ТП-118 до ТП-120,АСБ-10 3х185, L≈0,11км</t>
  </si>
  <si>
    <t>E_2000002311</t>
  </si>
  <si>
    <t>г.Всеволожск, строительство КЛ-10кВ от ТП-118 до ТП-123, кабелем АСБ-10 3х185, L≈0,49км</t>
  </si>
  <si>
    <t>E_2000002312</t>
  </si>
  <si>
    <t>Автомобиль УАЗ</t>
  </si>
  <si>
    <t>J_2200000437</t>
  </si>
  <si>
    <t>производственная необходимость</t>
  </si>
  <si>
    <t>Реконструкция ВЛ-10 кВ ф. 325-01 L~ 450 м,  ул. Пионерская,  п. Рахья</t>
  </si>
  <si>
    <t>J_2100001127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</si>
  <si>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</si>
  <si>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</si>
  <si>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</si>
  <si>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 </t>
  </si>
  <si>
    <t>г.Всеволожск, в ТП-85 замена оборудования.</t>
  </si>
  <si>
    <t>E_2300000158</t>
  </si>
  <si>
    <t>Распоряжением Комитета по ТЭК  №79 от 31.10.2022г.</t>
  </si>
  <si>
    <t>активов к бухгалтерскому учету в 2023 году</t>
  </si>
  <si>
    <t>Реконструкция ВЛ-0,4кВ ТП-69 Ф.7,   L~550м, г. Всеволожск.</t>
  </si>
  <si>
    <t>J_2000001292</t>
  </si>
  <si>
    <r>
      <t>Реконструкция ВЛ-10кВ, ф.325-16 от РП-2983 до оп. 19   L</t>
    </r>
    <r>
      <rPr>
        <sz val="12"/>
        <color indexed="8"/>
        <rFont val="Times New Roman"/>
        <family val="1"/>
        <charset val="204"/>
      </rPr>
      <t>~900м., г.п.Рахья</t>
    </r>
  </si>
  <si>
    <t>J_2200001123</t>
  </si>
  <si>
    <r>
      <t>Реконструкция ВЛ-10кВ, ф.325-16,  от оп.19 до оп.19/5   L</t>
    </r>
    <r>
      <rPr>
        <sz val="12"/>
        <color indexed="8"/>
        <rFont val="Times New Roman"/>
        <family val="1"/>
        <charset val="204"/>
      </rPr>
      <t>~170м., г.п.Рахья</t>
    </r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</si>
  <si>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</si>
  <si>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</si>
  <si>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</si>
  <si>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</si>
  <si>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</si>
  <si>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>Реконструкция ВЛ-0,4кВ ТП-85 Ф.3 , L~430м г. Всеволожск.</t>
  </si>
  <si>
    <t>J_2200001296</t>
  </si>
  <si>
    <t>Реконструкция ВЛ-0,4 кВ от ТП-322   L~700 м,  ул. Озерная, Токсово</t>
  </si>
  <si>
    <t>J_2200012102</t>
  </si>
  <si>
    <t>Pеконструкция КЛ-10кВ от ПС-525 ф.525-203   L~200м,    ул. Гоголя, г.Всеволожск</t>
  </si>
  <si>
    <t>J_2200001312</t>
  </si>
  <si>
    <t>Реконструкция КЛ-10 кВ ф.403-04  от ТП-92 до1-й  ОЛ в сторону ТП-112    L~210 м, г.Всеволожск.</t>
  </si>
  <si>
    <t>J_2200001317</t>
  </si>
  <si>
    <t>Реконструкция КЛ-10 кВ ф.525-103 L~275 м  от ТП-172 до муфты в сторону ТП-31.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</si>
  <si>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</si>
  <si>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</si>
  <si>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</si>
  <si>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</si>
  <si>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</si>
  <si>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</si>
  <si>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</si>
  <si>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</si>
  <si>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</si>
  <si>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</si>
  <si>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</si>
  <si>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>1.2.2.1.22</t>
  </si>
  <si>
    <t>Реконструкция ВЛ-0,4кВ  ТП-147 Ф.2,   L~410м  г. Всеволожск.</t>
  </si>
  <si>
    <t>J_2300001289</t>
  </si>
  <si>
    <t>1.2.2.1.23</t>
  </si>
  <si>
    <t>Реконструкция ВЛ-0,4кВ ТП-147 Ф.4 ,  L~200м г. Всеволожск.</t>
  </si>
  <si>
    <t>J_2300001290</t>
  </si>
  <si>
    <t>1.2.2.1.24</t>
  </si>
  <si>
    <t>Реконструкция ВЛ-0,4кВ ТП-69 Ф.6,  L~340м г. Всеволожск.</t>
  </si>
  <si>
    <t>J_2300001291</t>
  </si>
  <si>
    <t>1.2.2.1.25</t>
  </si>
  <si>
    <t>Реконструкция ВЛ-0,4кВ  ТП-69 Ф.9 ,  L~320м , г. Всеволожск.</t>
  </si>
  <si>
    <t>J_2300001293</t>
  </si>
  <si>
    <t>1.2.2.1.26</t>
  </si>
  <si>
    <t>пос.Токсово, реконструкция ВЛ-0,4кВ от ПП-4 по ул.Инженерная,СИП-2 3х95+1х95</t>
  </si>
  <si>
    <t>E_2300001216</t>
  </si>
  <si>
    <t>1.2.2.1.27</t>
  </si>
  <si>
    <t>Реконструкция ВЛ-0,4кВ  ТП-41 ф.4  L~450м,  г.п.Рахья</t>
  </si>
  <si>
    <t xml:space="preserve"> J_2300001243</t>
  </si>
  <si>
    <t>1.2.2.1.28</t>
  </si>
  <si>
    <t xml:space="preserve">Pеконструкция КЛ-10 кВ от РП-4 ф. 525-403 до  ТП-192, L~ 130 м. г. Всеволожск </t>
  </si>
  <si>
    <t>J_2300001313</t>
  </si>
  <si>
    <t>1.2.2.1.29</t>
  </si>
  <si>
    <t xml:space="preserve">пос.Рахья, ВЛ-10кВ, ф. 1от РТП-2983 до Сосновой (к ТП-5), СИП-3 1х95, L=250м </t>
  </si>
  <si>
    <t>E_2300000119</t>
  </si>
  <si>
    <t>1.2.2.1.30</t>
  </si>
  <si>
    <t>пос.Рахья, реконструкция КЛ-0,4 от  ТП-15 до д.31-32 по ул.Стационная,АСБ-1 4х120</t>
  </si>
  <si>
    <t>E_2300000142</t>
  </si>
  <si>
    <t>1.2.2.1.31</t>
  </si>
  <si>
    <t xml:space="preserve">пос.Рахья,ВЛ-0,4кВ от ТП-41 по ул.Луговая,ул.Железнодорожная,ул.Гладкинская,СИП-2 3х95+1х95, L=1100м </t>
  </si>
  <si>
    <t>E_0000001222</t>
  </si>
  <si>
    <t>1.2.2.1.32</t>
  </si>
  <si>
    <t xml:space="preserve">пос.Рахья,ВЛ-10кВ,от РТП-2983 до ТП-17,СИП-3 1х95, L=1150м </t>
  </si>
  <si>
    <t>E_0000001110</t>
  </si>
  <si>
    <t>1.2.2.1.33</t>
  </si>
  <si>
    <t xml:space="preserve">г.Всеволожск,ВЛ-0,4кВ от ТП-20 по ул.Некрасова,СИП-2 3х95+1х95, L=470м </t>
  </si>
  <si>
    <t>E_0000001225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</si>
  <si>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</si>
  <si>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</si>
  <si>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</si>
  <si>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</si>
  <si>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</si>
  <si>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E_0000000222</t>
  </si>
  <si>
    <t>1.6.2</t>
  </si>
  <si>
    <t>Покупка электроинструмента и вспомогательных материалов для выполнения ИПР</t>
  </si>
  <si>
    <t>J_2000000455</t>
  </si>
  <si>
    <t>г.Всеволожск,КТПП-630 с трансформатором 400кВА на ул.Варшавская взамен ТП-11</t>
  </si>
  <si>
    <t>E_2000002515</t>
  </si>
  <si>
    <t>пос. Токсово, КЛ-10 к от ТП-431 до ТП-324, фид. 601-08 АСБ-10-185</t>
  </si>
  <si>
    <t>E_2000000236</t>
  </si>
  <si>
    <t>1.4.7</t>
  </si>
  <si>
    <t>1.4.8</t>
  </si>
  <si>
    <t>В связи с отсутствием тарифных источников титул перенесен в ИПР2025-2029г.(АТО от 28.12.2021г.) Проект находится на согласовании в Комитете по ТЭК.</t>
  </si>
  <si>
    <t>Освоение планируется в 2024г. Финансирование запланировано  в  2025г. (АТО 28.02.22) Проект находится на согласовании в Комитете по ТЭК.</t>
  </si>
  <si>
    <t>Освоение планируется в 2023г. Финансирование запланировано  в  2024г. (АТО 18.01.23) Проект находится на согласовании в Комитете по ТЭК.</t>
  </si>
  <si>
    <t>В связи с отсутствием тарифных источников титул перенесен в ИПР 2025-2029г.(АТО от 18.02.2022г.) Проект находится на согласовании в Комитете по ТЭК.</t>
  </si>
  <si>
    <t>В связи с отсутствием тарифных источников титул перенесен в 2023г.</t>
  </si>
  <si>
    <t>В связи с ограниченными источниками финансирования в 2015 году, объект перенесен в ИПР 2019г/ устранение замечаний подрядчиком по ПИР,  СМР перенесены на 2023г (АТО 28.01.2022)</t>
  </si>
  <si>
    <t>автомобиль легковой ВАЗ (НИВА) 3 шт</t>
  </si>
  <si>
    <t>J_2200000438</t>
  </si>
  <si>
    <t>В связи с отсутствием тарифных источников титул перенесен в 2023г</t>
  </si>
  <si>
    <t>договор лизинга от 26.09.22г. №22877-СПБ-22-АМ-Л, договор лизинга от 26.09.22г.  №22878-СПБ-22-АМ-Л</t>
  </si>
  <si>
    <t>В связи с отсутствием тарифных источников, строительство титула перенесено на 2025г. (АТО от 28.12.2021г.) Проект находится на согласовании в Комитете по ТЭК.</t>
  </si>
  <si>
    <t>В связи с отсутствием тарифных источников титул перенесен в 2023г.(АТО от 18.02.2022г.)</t>
  </si>
  <si>
    <t>В связи с отсутствием тарифных источников, СМР титула перенесено на 2023г.  (АТО от 30.04.2020г.) ПИР выполнен в полном объеме, подано заявление получение постановления на размещение объекта в Администрацию ВМР, срок получения постановления - январь 2022г,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</si>
  <si>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, строительство титула перенесено на 2023г.  (АТО от 20.12.2022г.)</t>
  </si>
  <si>
    <t>В связи с отсутствием тарифных источников, строительство титула перенесено на 2023г.  (АТО от 20.12.22г.)/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</si>
  <si>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титул перенесен в 2024г. (АТО от 26.12.22) Проект находится на согласовании в Комитете по ТЭК.</t>
  </si>
  <si>
    <t>В связи с отсутствием тарифных источников титул перенесен в ИПР 2025-2029г.(АТО от 28.02.2022) Проект находится на согласовании в Комитете по ТЭК.</t>
  </si>
  <si>
    <t>В связи с отсутствием тарифных источников титул перенесен в 2024г. (АТО от 31.01.2022) Проект находится на согласовании в Комитете по ТЭК.</t>
  </si>
  <si>
    <t>В связи с отсутствием тарифных источников, выполнение титула перенесено в ИПР 2025-2029гг.  Проект находится на согласовании в Комитете по ТЭК.</t>
  </si>
  <si>
    <t>В связи с отсутствием тарифных источников титул перенесен в ИПР 2025-2029гг. (АТО от 18.02.2022)  Проект находится на согласовании в Комитете по ТЭК.</t>
  </si>
  <si>
    <t>В связи с отсутствием тарифных источников титул перенесен в ИПР 2025-2029гг.(АТО от 28.02.2022) Проект находится на согласовании в Комитете по ТЭК.</t>
  </si>
  <si>
    <t>В связи с отсутствием тарифных источников титул перенесен в ИПР 2025-2029гг. (АТО 18.02.2022) Проект находится на согласовании в Комитете по ТЭК.</t>
  </si>
  <si>
    <t>В связи с отсутствием тарифных источников титул перенесен в 2023г. (АТО от 28.01.2022) Финансирование планируется в 2024г.</t>
  </si>
  <si>
    <t>В связи с отсутствием тарифных источников титул перенесен в 2023г. (АТО от 31.01.2022) Финансирование планируется в 2024г.</t>
  </si>
  <si>
    <t>В связи с отсутствием тарифных источников титул перенесен в 2024г.  Проект находится на согласовании в Комитете по ТЭК.</t>
  </si>
  <si>
    <t>В связи с отсутствием тарифных источников титул перенесен в 2024г. (АОТС 10.02.23)  Проект находится на согласовании в Комитете по ТЭК.</t>
  </si>
  <si>
    <t>В связи с отсутствием тарифных источников титул перенесен в 2024г. (АОТС 31.01.23)  Проект находится на согласовании в Комитете по ТЭК.</t>
  </si>
  <si>
    <t>В связи с отсутствием тарифных источников титул перенесен в 2024г. Проект находится на согласовании в Комитете по ТЭК.</t>
  </si>
  <si>
    <t>В связи с отсутствием тарифных источников титул перенесен в ИПР 2025-2029г. Проект находится на согласовании в Комитете по ТЭК.</t>
  </si>
  <si>
    <t>Корректировка сроков реализации в соотвествии  с уточненным реестром заключенных договоров технологического присоединения потребителей. Работы по титулу перенесены с 2018 г. на 2019г./устранение замечаний подрядчиком по ПИР, СМР перенесены на 2023г (АТО 28.01.22) 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</si>
  <si>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2024г(АТО 24.02.21)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</si>
  <si>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 (АТО 31.01.2022) Проект находится на согласовании в Комитете по ТЭК.</t>
  </si>
  <si>
    <t>В связи с отсутствием тарифных источников титул перенесен в 2024г. (АОТС 18.01.23) Проект находится на согласовании в Комитете по ТЭК.</t>
  </si>
  <si>
    <t>1.2.3.1.1</t>
  </si>
  <si>
    <t>1.2.1.1.2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</si>
  <si>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</si>
  <si>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</si>
  <si>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>1.2.2.1.34</t>
  </si>
  <si>
    <t>Реконструкция ВЛИ-0,4кВт от  оп.1 ф.15 ТП-12 до КК-12/1 L=0,1км. Ул.Межевая д.20,г.Всеволожск (ИП Сукиасян Т.М, ИП Сукиасян Р.М. 21/З-718 от 28.12.21 г.)</t>
  </si>
  <si>
    <t>N_2300032223</t>
  </si>
  <si>
    <t>1.2.2.1.35</t>
  </si>
  <si>
    <t>Реконструкция КВЛ-0,4 кВ фид. 1 ТП-31, L= 430 м., ул. Ломоносова, г. Всеволожск  (Прокопьев А.Ю. 22/Д-528 от 01.08.22 г.)</t>
  </si>
  <si>
    <t>N_2300031253</t>
  </si>
  <si>
    <t>1.4.9</t>
  </si>
  <si>
    <t xml:space="preserve">Строительств 2КЛ-0,4 кВ от ТП-284 L=0,145км , Колтушское шоссе, д.20, г.Всеволожск (ГБУЗ ЛО «ВКМБ 20/Д-100 от 10.08.20.)           </t>
  </si>
  <si>
    <t>L_2100003245</t>
  </si>
  <si>
    <t>1.4.10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</si>
  <si>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</si>
  <si>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</si>
  <si>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1.4.11</t>
  </si>
  <si>
    <t>Строительство ВЛИ-0,4 кВ от ТП-52, L-105 м., пр. Алексеевский, д. 71  г. Всеволожск  (Фейгинов Д.М.  22/Д-044 от 25.02.22 г.)</t>
  </si>
  <si>
    <t>M_2200032221</t>
  </si>
  <si>
    <t>1.4.12</t>
  </si>
  <si>
    <t>Строительство ВЛИ-0,4 кВ от ТП-267, L-12 м., ул. Сергиевская, уч. 200 г. Всеволожск  (ИП Чикина Г.О. 22/Д-288 от 23.05.22 г.)</t>
  </si>
  <si>
    <t>M_2200032222</t>
  </si>
  <si>
    <t>1.4.13</t>
  </si>
  <si>
    <t>Строительство ВЛИ-0,4 кВ от ТП-120, L-60 м., ул. Окружная, д. 56А г. Всеволожск  (Квятковский Е.А.  21/Д-315 от 24.06.21 г.)</t>
  </si>
  <si>
    <t>M_2200031252</t>
  </si>
  <si>
    <t>1.4.14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</si>
  <si>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</si>
  <si>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</si>
  <si>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СЗ С/920 от 26.09.22 (ООО "Кураж" 22/З-184 от 19.04.2022)</t>
  </si>
  <si>
    <t>СЗ  С/176 от 06.03.2023   Мероприятия по технологическому присоединению (ИП Сукиасян Т.М, ИП Сукиасян Р.М. 21/З-718 от 28.12.21 г.)</t>
  </si>
  <si>
    <t>СЗ С/196 от 14.03.2023 Мероприятия по технологическому присоединению  (Прокопьев А.Ю. 22/Д-528 от 01.08.2022)</t>
  </si>
  <si>
    <t xml:space="preserve">СЗ №С/320 от 15.06.21 Мероприятия по технологическому присоединению  (ГБУЗ ЛО «ВКМБ 20/Д-100 от 10.08.20.)           </t>
  </si>
  <si>
    <t>СЗ № С/854 от 07.09.2022 // СМКУ "ЦОФМУ" 22/Д-057 от 11.03.2022г</t>
  </si>
  <si>
    <t>СЗ С/1212-1 от 23.12.2022   Мероприятия по технологическому присоединению (Фейгинов 22/З-044 от 25.02.22 г.)</t>
  </si>
  <si>
    <t>СЗ  С/ 1211-1 от 23.12.2022   Мероприятия по технологическому присоединению (ИП Чикина Г.О 22/З-288 от 23.05.22 г.)</t>
  </si>
  <si>
    <t>СЗ С/1213-1 от 23.12.2022  (Квятковский Е.А.  21/Д-315 от 24.06.2021)</t>
  </si>
  <si>
    <t>СЗ С/268 от 04.04.23  Мероприятия по технологическому присоединению (Аллахвердиев А.А. 21/Д-409 от 02.08.21 г.)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</si>
  <si>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</si>
  <si>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</si>
  <si>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1.2.2.1.36</t>
  </si>
  <si>
    <t>СЗ С/204 от 15.03.2023 Мероприятия по технологическому присоединению (Курятников В.М. 22/Д-140 от 07.04.22г.)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</si>
  <si>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</si>
  <si>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</si>
  <si>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1.2.1.1.3</t>
  </si>
  <si>
    <t>1.1.1.3.1</t>
  </si>
  <si>
    <t>Мероприятия по технологическому присоединению ООО "Петрострой", Г.Всеволожск дорога Жизни (16/Д-325)</t>
  </si>
  <si>
    <t>I_0000033611</t>
  </si>
  <si>
    <t>Заключен договор с подрядчиком на работыпо этапу для ввода второй очереди строительства в связи с началом финансирования объекта силами ГКУ "УС ЛО" (банкротство ООО "Петрострой")</t>
  </si>
  <si>
    <t>1.6.4</t>
  </si>
  <si>
    <t>Приобретение и установка программно-аппаратного комплекса "Пирамида 2.0 "</t>
  </si>
  <si>
    <t>N_2300000458</t>
  </si>
  <si>
    <t>1.6.5</t>
  </si>
  <si>
    <t>Автогидроподъемник</t>
  </si>
  <si>
    <t>J_2100000436</t>
  </si>
  <si>
    <t>Производственная необходимость</t>
  </si>
  <si>
    <t>договор лизинга от 16.05.23г. №ЛД-78-3307/23//  Проект находится на согласовании в Комитете по ТЭК.</t>
  </si>
  <si>
    <t>М_2200031221</t>
  </si>
  <si>
    <t>Реконструкция ВЛ-0,4 кВ фид. 3 ТП-426, L= 80 м., ул.Санаторная, п. Токсово  (Кривенок Н.Н. 21/Д-511 от 28.09.21 г.)</t>
  </si>
  <si>
    <t>1.2.2.1.37</t>
  </si>
  <si>
    <t>1.2.2.1.38</t>
  </si>
  <si>
    <t>1.2.2.1.39</t>
  </si>
  <si>
    <t>N_2300032504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</si>
  <si>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</si>
  <si>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L_2100003268</t>
  </si>
  <si>
    <t xml:space="preserve">Строительство КТПн 630-10/0,4кВ, с трансформатором 0,16 МВА, 2 КЛ-0,4 кВ от РУ-0,4 кВ L=2х50 м ул. Гоголя, п. Токсово (Атаманчук Н.И. 21/Д-102 от 30.03.21, 21/Д-103 от 30.03.21. )»               </t>
  </si>
  <si>
    <t>N_2300031255</t>
  </si>
  <si>
    <t>Строительство ВЛИ-0,4 кВ от ТП-126, L-60 м., ул. Красный Выборжец, д. 15, г. Всеволожск  (Скарга А.В., Иванова Л.В., Скарга Е.А., Скарга Д.А., Скарга О.А. 22/Д-793 от 27.12.2022 г.)</t>
  </si>
  <si>
    <t>N_2300032418</t>
  </si>
  <si>
    <t>Строительство 2КЛ-0,4 кВ от ТП-12, L1-190 м., L2-180 м. ул. Шишканя, участок с кадастровым № 47:07:1301175:9, г. Всеволожск.»  (АО «А Плюс Естейд» 23/Д-007 от 13.03.23 г.)</t>
  </si>
  <si>
    <t>N_2300032622</t>
  </si>
  <si>
    <t>Строительство КВЛ-0,4 кВ от ТП-41, L-85 м., Октябрьский пр., уч. 101, г. Всеволожск  (ИП Астров С.А. 21/Д-340 от 29.07.21 г.)</t>
  </si>
  <si>
    <t>N_2300032227</t>
  </si>
  <si>
    <t>Строительство ВЛИ-0,4 кВ от ТП-323, L-150 м., ул. Школьная, уч. 8а, п. Токсово   (ИП Шанина М.А. 22/Д-081 от 19.03.22)</t>
  </si>
  <si>
    <t>1.4.15</t>
  </si>
  <si>
    <t>1.4.16</t>
  </si>
  <si>
    <t>1.4.17</t>
  </si>
  <si>
    <t>1.4.18</t>
  </si>
  <si>
    <t>1.4.19</t>
  </si>
  <si>
    <t>1.4.20</t>
  </si>
  <si>
    <t>СЗ С/751 от 05.09.2023  (ИП Шанина М.А. 22/Д-081 от 19.03.22)</t>
  </si>
  <si>
    <t>N_2300032417</t>
  </si>
  <si>
    <t>Строительство КЛ-0,4 кВ от ТП-117, L-15 м., ул. Александровская, уч.72 г. Всеволожск  (Кудленок М.В. 22/Д-658 от 19.10.22 г.)</t>
  </si>
  <si>
    <t>СЗ С/586 от 10.07.23  Мероприятия по технологическому присоединению ( ИП Астров С.А. 21/Д-340 от 29.07.22)</t>
  </si>
  <si>
    <t>С/З с/479 от 05.06.23 Кудленок М.В. 22/Д-658 от 19.10.22 г.</t>
  </si>
  <si>
    <t>СЗ №С/320 от 15.06.21</t>
  </si>
  <si>
    <t>СЗ С/528 от 23.06.2023 Мероприятия по технологическому присоединению (Скарга А.В., Иванова Л.В., Скарга Е.А., Скарга Д.А., Скарга О.А. 22/Д-793 от 27.12.2022 г.)</t>
  </si>
  <si>
    <t>С/З С/542 от 28.06.23 (АО "Аплюс Естейт" 23/Д-007 от 13.03.2023г)</t>
  </si>
  <si>
    <t>месяцев</t>
  </si>
  <si>
    <t>Мероприятия по технологическому присоединению (Егоров Ю.А., Егоров А.Ю.. договор  №23/Д-243 от 23.05.2023г.)</t>
  </si>
  <si>
    <t xml:space="preserve"> СЗ №С/567 от 05.07.2023 Мероприятия по технологическому присоединению (Кривенок Н.Н. 21/Д-511 от 28.09.21 г.)</t>
  </si>
  <si>
    <t>СЗ С/541 от 28.06.2023</t>
  </si>
  <si>
    <t>1.2.2.1.41</t>
  </si>
  <si>
    <t>Реконструкция ВЛ-0,4 кВ фид. 3 ТП-426, L= 80 м., ул.Санаторная, п. Токсово  (Елисеева К.И. 22/Д-414 от 29.06.22 г.)</t>
  </si>
  <si>
    <t>N_2300031256</t>
  </si>
  <si>
    <t xml:space="preserve">СЗ С/569 от 05.07.2023 Мероприятия по технологическому присоединению (Елисеева К.И. 22/Д-414 от 29.06.22г.) </t>
  </si>
  <si>
    <t>Реконструкция ВЛ-0,4 кВ от ТП-126 ф. 6 L~ 190 м, ул. Калининская,  г. Всеволожск</t>
  </si>
  <si>
    <t>J_2400001256</t>
  </si>
  <si>
    <t>Реконструкция ВЛ-0,4кВ  ТП-18 Ф.10,  L~500м  по пр.Герцена,  г. Всеволожск.</t>
  </si>
  <si>
    <t>J_2400001278</t>
  </si>
  <si>
    <t>г.п.Рахья, реконструкция ВЛ-10кВ от РТП-633 до ТП-2 Грибное, L≈400 м</t>
  </si>
  <si>
    <t xml:space="preserve"> E_2000000117</t>
  </si>
  <si>
    <t xml:space="preserve"> Реконструкция ВЛ-0,4 кВ от ТП-202 , L~250 м,  Речной переулок, пос. Токсово.</t>
  </si>
  <si>
    <t>J_2000012101</t>
  </si>
  <si>
    <t xml:space="preserve">пос.Рахья,ВЛ-0,4кВ от ТП-38 по ул.Пионерская,СИП-2 3х95+1х95, L=500м </t>
  </si>
  <si>
    <t>E_0000001230</t>
  </si>
  <si>
    <t>Мероприятия по технологическому присоединению  (Ивашнева О.Н.  22/Д-411 от 17.06.2022г.)</t>
  </si>
  <si>
    <t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</t>
  </si>
  <si>
    <t>В 2020г. выполнены только ПИР. СМР не выполняется ввиду отсутсвия оборотных средств, строительство титула перенесено на 2021г. (АТО 18.02.2022)Финансирование планируется в 2022г.  Заключен договор с подрядчиком на СМР, работы подрядчиком не выполнены в срок, ведется претензионная работа с подрядчиком, планируется завершение строительства в 2023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</si>
  <si>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</t>
  </si>
  <si>
    <t>Строительство МТП 10/0,4 ,ВЛЗ-10кВ, КЛ-0,4кВ на землях ЗАО "Щеглово" (Ксенофонтова Н.И. №ОД-19/Д-585 от 24.12.2019г)</t>
  </si>
  <si>
    <t>L_2100000268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</si>
  <si>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</si>
  <si>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</si>
  <si>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Строительство КЛ-0,4 кВ от ТП-70, L-150 м., ул. Центральная , уч. 5, г. Всеволожск  (МОБУ «СОШ № 6» ОД-21/Д-046 от 05.02.21 г.)</t>
  </si>
  <si>
    <t>N_2300032420</t>
  </si>
  <si>
    <t>Строительство ТП 10/0,4, с трансформатором ТМГ 160 кВА; 2КЛ-10 кВ L-2х50 м.; 2 КЛ-0,4 кВ L-2х180 м., Октябрьский пр. г. Всеволожск  (ИП Замятин А.Г., ИП Меженский В.В. 21/з-623 от  12.11.21 г.; ИП Колобова Ю.Б. 22/з-342 от 02.06.2022 г.)</t>
  </si>
  <si>
    <t>N_2300032503</t>
  </si>
  <si>
    <t>Мероприятия по технологическому присоединению (Ксенофонтова Н.И.  №ОД-19/Д-585 от 24.12.2019г)</t>
  </si>
  <si>
    <t>СЗ С/749 от 05.09.2023 (МОУ СОШ «Свердловский ЦО» 21/Д-622 от 29.11.21 г.)</t>
  </si>
  <si>
    <t>СЗ № С/854 от 04.10.2023 (МОБУ «СОШ № 6» ОД-21/Д-046 от 05.02.21 г.)</t>
  </si>
  <si>
    <t>СЗ С/167 от 02.03.23 (ИП Замятин А.Г., ИП Меженский В.В. 21/з-623 от  12.11.21 г.; ИП Колобова Ю.Б. 22/з-342 от 02.06.2022 г.)</t>
  </si>
  <si>
    <t>1.2.2.1.40</t>
  </si>
  <si>
    <t>1.2.2.1.42</t>
  </si>
  <si>
    <t>1.2.2.1.43</t>
  </si>
  <si>
    <t>1.4.21</t>
  </si>
  <si>
    <t>1.4.22</t>
  </si>
  <si>
    <t>1.4.23</t>
  </si>
  <si>
    <t>1.4.24</t>
  </si>
  <si>
    <t>Строительство КТПН-630 с трансформатором 630кВА взамен ТП-12 в массиве дер.Лепсари (ОД-19/Д-706 от 17.08.20)</t>
  </si>
  <si>
    <t>L_2100002590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</si>
  <si>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 Проект находится на согласовании в Комитете по ТЭК.</t>
  </si>
  <si>
    <t>1.4.25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</si>
  <si>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</si>
  <si>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</si>
  <si>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</si>
  <si>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1.2.1.1.5</t>
  </si>
  <si>
    <t>СЗ № С/566 от 05.07.2023 (Бухтияров М.В. № 21/Д-513 от 28.09.2021г.)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</si>
</sst>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1" fillId="0" borderId="0"/>
  </cellStyleXfs>
  <cellXfs count="118">
    <xf numFmtId="0" fontId="0" fillId="0" borderId="0" xfId="0"/>
    <xf numFmtId="49" fontId="3" fillId="0" borderId="17" xfId="2" applyNumberFormat="1" applyFont="1" applyFill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49" fontId="3" fillId="0" borderId="14" xfId="1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8" fillId="0" borderId="14" xfId="0" applyNumberFormat="1" applyFont="1" applyFill="1" applyBorder="1" applyAlignment="1">
      <alignment horizontal="center" vertical="center"/>
    </xf>
    <xf numFmtId="49" fontId="1" fillId="0" borderId="14" xfId="2" applyNumberFormat="1" applyFont="1" applyFill="1" applyBorder="1" applyAlignment="1">
      <alignment horizontal="center" vertical="center"/>
    </xf>
    <xf numFmtId="2" fontId="1" fillId="0" borderId="14" xfId="6" applyNumberFormat="1" applyFont="1" applyFill="1" applyBorder="1" applyAlignment="1">
      <alignment horizontal="center" vertical="center"/>
    </xf>
    <xf numFmtId="2" fontId="8" fillId="0" borderId="19" xfId="5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textRotation="90" wrapText="1"/>
    </xf>
    <xf numFmtId="0" fontId="5" fillId="0" borderId="14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vertical="center" wrapText="1"/>
    </xf>
    <xf numFmtId="2" fontId="12" fillId="0" borderId="14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 wrapText="1"/>
    </xf>
    <xf numFmtId="49" fontId="5" fillId="0" borderId="14" xfId="2" applyNumberFormat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2" applyFont="1" applyFill="1" applyBorder="1" applyAlignment="1">
      <alignment horizontal="center" vertical="center"/>
    </xf>
    <xf numFmtId="49" fontId="4" fillId="0" borderId="14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top"/>
    </xf>
    <xf numFmtId="0" fontId="1" fillId="0" borderId="14" xfId="0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>
      <alignment horizontal="center"/>
    </xf>
    <xf numFmtId="49" fontId="3" fillId="0" borderId="16" xfId="1" applyNumberFormat="1" applyFont="1" applyFill="1" applyBorder="1" applyAlignment="1">
      <alignment horizontal="center" wrapText="1"/>
    </xf>
    <xf numFmtId="0" fontId="3" fillId="0" borderId="16" xfId="1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18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/>
    </xf>
    <xf numFmtId="49" fontId="3" fillId="0" borderId="14" xfId="2" applyNumberFormat="1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 wrapText="1"/>
    </xf>
    <xf numFmtId="2" fontId="1" fillId="0" borderId="14" xfId="7" applyNumberFormat="1" applyFont="1" applyFill="1" applyBorder="1" applyAlignment="1">
      <alignment horizontal="center" vertical="center"/>
    </xf>
    <xf numFmtId="4" fontId="1" fillId="0" borderId="14" xfId="7" applyNumberFormat="1" applyFont="1" applyFill="1" applyBorder="1" applyAlignment="1">
      <alignment horizontal="center" vertical="center"/>
    </xf>
    <xf numFmtId="49" fontId="6" fillId="0" borderId="14" xfId="1" applyNumberFormat="1" applyFont="1" applyFill="1" applyBorder="1" applyAlignment="1">
      <alignment horizontal="center" vertical="center"/>
    </xf>
    <xf numFmtId="49" fontId="6" fillId="0" borderId="14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/>
    </xf>
    <xf numFmtId="49" fontId="1" fillId="0" borderId="14" xfId="2" applyNumberFormat="1" applyFont="1" applyFill="1" applyBorder="1" applyAlignment="1">
      <alignment horizontal="left" vertical="center" wrapText="1"/>
    </xf>
    <xf numFmtId="49" fontId="1" fillId="0" borderId="14" xfId="2" applyNumberFormat="1" applyFont="1" applyFill="1" applyBorder="1" applyAlignment="1">
      <alignment horizontal="center" vertical="center" wrapText="1"/>
    </xf>
    <xf numFmtId="49" fontId="5" fillId="0" borderId="14" xfId="2" applyNumberFormat="1" applyFont="1" applyFill="1" applyBorder="1" applyAlignment="1">
      <alignment horizontal="left" vertical="center" wrapText="1"/>
    </xf>
    <xf numFmtId="49" fontId="5" fillId="0" borderId="14" xfId="2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/>
    </xf>
    <xf numFmtId="49" fontId="6" fillId="0" borderId="14" xfId="1" applyNumberFormat="1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1" fillId="0" borderId="14" xfId="2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2" fontId="1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wrapText="1"/>
    </xf>
    <xf numFmtId="2" fontId="8" fillId="0" borderId="17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2" fontId="5" fillId="0" borderId="14" xfId="1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wrapText="1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4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4" xfId="1" applyNumberFormat="1" applyFont="1" applyFill="1" applyBorder="1" applyAlignment="1">
      <alignment horizontal="center" vertical="center"/>
    </xf>
    <xf numFmtId="2" fontId="3" fillId="0" borderId="14" xfId="1" applyNumberFormat="1" applyFont="1" applyFill="1" applyBorder="1" applyAlignment="1">
      <alignment horizontal="center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 wrapText="1"/>
    </xf>
    <xf numFmtId="49" fontId="5" fillId="0" borderId="4" xfId="2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2" xfId="2" applyNumberFormat="1" applyFont="1" applyFill="1" applyBorder="1" applyAlignment="1">
      <alignment horizontal="center" vertical="center"/>
    </xf>
    <xf numFmtId="49" fontId="13" fillId="0" borderId="14" xfId="2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4" xfId="2" applyFont="1" applyFill="1" applyBorder="1" applyAlignment="1">
      <alignment horizontal="left" vertical="center" wrapText="1"/>
    </xf>
    <xf numFmtId="49" fontId="14" fillId="0" borderId="14" xfId="2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1 2" xfId="7"/>
    <cellStyle name="Обычный 127" xfId="5"/>
    <cellStyle name="Обычный 17" xfId="3"/>
    <cellStyle name="Обычный 3 2" xfId="6"/>
    <cellStyle name="Обычный 5" xfId="4"/>
    <cellStyle name="Обычный 7" xfId="1"/>
    <cellStyle name="Обычный 7 13" xfId="2"/>
  </cellStyles>
  <dxfs count="186"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9"/>
  <sheetViews>
    <sheetView tabSelected="1" zoomScale="63" zoomScaleNormal="63" workbookViewId="0"/>
  </sheetViews>
  <sheetFormatPr defaultColWidth="9.109375" defaultRowHeight="15.6" x14ac:dyDescent="0.3"/>
  <cols>
    <col min="1" max="1" width="11.6640625" style="16" customWidth="1"/>
    <col min="2" max="2" width="55.5546875" style="16" customWidth="1"/>
    <col min="3" max="3" width="18" style="16" customWidth="1"/>
    <col min="4" max="4" width="16.88671875" style="16" customWidth="1"/>
    <col min="5" max="5" width="8" style="16" customWidth="1"/>
    <col min="6" max="6" width="9.6640625" style="16" customWidth="1"/>
    <col min="7" max="10" width="7.6640625" style="16" customWidth="1"/>
    <col min="11" max="11" width="7.88671875" style="16" customWidth="1"/>
    <col min="12" max="12" width="7.33203125" style="16" customWidth="1"/>
    <col min="13" max="13" width="8.6640625" style="16" customWidth="1"/>
    <col min="14" max="17" width="6.6640625" style="16" customWidth="1"/>
    <col min="18" max="18" width="7.6640625" style="16" customWidth="1"/>
    <col min="19" max="19" width="7.88671875" style="16" customWidth="1"/>
    <col min="20" max="20" width="9.6640625" style="16" customWidth="1"/>
    <col min="21" max="21" width="6.109375" style="16" customWidth="1"/>
    <col min="22" max="22" width="10.5546875" style="16" customWidth="1"/>
    <col min="23" max="23" width="6.88671875" style="16" customWidth="1"/>
    <col min="24" max="25" width="10.5546875" style="16" customWidth="1"/>
    <col min="26" max="26" width="8.109375" style="16" customWidth="1"/>
    <col min="27" max="27" width="9.6640625" style="16" customWidth="1"/>
    <col min="28" max="32" width="7.5546875" style="16" customWidth="1"/>
    <col min="33" max="33" width="8.33203125" style="16" customWidth="1"/>
    <col min="34" max="34" width="9.6640625" style="16" customWidth="1"/>
    <col min="35" max="35" width="6.88671875" style="16" customWidth="1"/>
    <col min="36" max="36" width="8" style="16" customWidth="1"/>
    <col min="37" max="37" width="6.88671875" style="16" customWidth="1"/>
    <col min="38" max="38" width="8" style="16" customWidth="1"/>
    <col min="39" max="39" width="6.88671875" style="16" customWidth="1"/>
    <col min="40" max="40" width="12.88671875" style="16" customWidth="1"/>
    <col min="41" max="41" width="9.6640625" style="16" customWidth="1"/>
    <col min="42" max="42" width="6.6640625" style="16" customWidth="1"/>
    <col min="43" max="43" width="6.33203125" style="16" customWidth="1"/>
    <col min="44" max="44" width="7.6640625" style="16" customWidth="1"/>
    <col min="45" max="45" width="7.109375" style="16" customWidth="1"/>
    <col min="46" max="46" width="7.88671875" style="16" bestFit="1" customWidth="1"/>
    <col min="47" max="47" width="12.88671875" style="16" customWidth="1"/>
    <col min="48" max="48" width="9.6640625" style="16" customWidth="1"/>
    <col min="49" max="49" width="6.109375" style="16" customWidth="1"/>
    <col min="50" max="53" width="7.6640625" style="16" customWidth="1"/>
    <col min="54" max="54" width="12.88671875" style="16" customWidth="1"/>
    <col min="55" max="55" width="9.6640625" style="16" customWidth="1"/>
    <col min="56" max="60" width="8.5546875" style="16" customWidth="1"/>
    <col min="61" max="61" width="12.88671875" style="16" customWidth="1"/>
    <col min="62" max="62" width="9.6640625" style="16" customWidth="1"/>
    <col min="63" max="67" width="7.6640625" style="16" customWidth="1"/>
    <col min="68" max="68" width="12.88671875" style="16" customWidth="1"/>
    <col min="69" max="69" width="9.6640625" style="16" customWidth="1"/>
    <col min="70" max="73" width="8.33203125" style="16" customWidth="1"/>
    <col min="74" max="74" width="6.6640625" style="16" customWidth="1"/>
    <col min="75" max="75" width="10.6640625" style="16" customWidth="1"/>
    <col min="76" max="76" width="5.6640625" style="16" customWidth="1"/>
    <col min="77" max="77" width="13" style="16" customWidth="1"/>
    <col min="78" max="78" width="10.88671875" style="16" customWidth="1"/>
    <col min="79" max="79" width="62" style="25" customWidth="1"/>
    <col min="80" max="84" width="9.109375" style="16" customWidth="1"/>
    <col min="85" max="250" width="9.109375" style="16"/>
    <col min="251" max="251" width="7.33203125" style="16" customWidth="1"/>
    <col min="252" max="252" width="14.44140625" style="16" customWidth="1"/>
    <col min="253" max="254" width="9.6640625" style="16" customWidth="1"/>
    <col min="255" max="255" width="9.44140625" style="16" customWidth="1"/>
    <col min="256" max="261" width="3.6640625" style="16" customWidth="1"/>
    <col min="262" max="262" width="9.44140625" style="16" customWidth="1"/>
    <col min="263" max="268" width="3.6640625" style="16" customWidth="1"/>
    <col min="269" max="269" width="9.44140625" style="16" customWidth="1"/>
    <col min="270" max="275" width="3.6640625" style="16" customWidth="1"/>
    <col min="276" max="276" width="9.44140625" style="16" customWidth="1"/>
    <col min="277" max="282" width="3.6640625" style="16" customWidth="1"/>
    <col min="283" max="283" width="9.44140625" style="16" customWidth="1"/>
    <col min="284" max="289" width="3.6640625" style="16" customWidth="1"/>
    <col min="290" max="290" width="9.6640625" style="16" customWidth="1"/>
    <col min="291" max="296" width="3.88671875" style="16" customWidth="1"/>
    <col min="297" max="297" width="9.6640625" style="16" customWidth="1"/>
    <col min="298" max="303" width="3.88671875" style="16" customWidth="1"/>
    <col min="304" max="304" width="9.6640625" style="16" customWidth="1"/>
    <col min="305" max="310" width="3.88671875" style="16" customWidth="1"/>
    <col min="311" max="311" width="9.6640625" style="16" customWidth="1"/>
    <col min="312" max="317" width="3.88671875" style="16" customWidth="1"/>
    <col min="318" max="318" width="9.6640625" style="16" customWidth="1"/>
    <col min="319" max="324" width="3.88671875" style="16" customWidth="1"/>
    <col min="325" max="325" width="7.6640625" style="16" customWidth="1"/>
    <col min="326" max="326" width="4.6640625" style="16" customWidth="1"/>
    <col min="327" max="327" width="7.6640625" style="16" customWidth="1"/>
    <col min="328" max="328" width="4.6640625" style="16" customWidth="1"/>
    <col min="329" max="329" width="10.44140625" style="16" customWidth="1"/>
    <col min="330" max="506" width="9.109375" style="16"/>
    <col min="507" max="507" width="7.33203125" style="16" customWidth="1"/>
    <col min="508" max="508" width="14.44140625" style="16" customWidth="1"/>
    <col min="509" max="510" width="9.6640625" style="16" customWidth="1"/>
    <col min="511" max="511" width="9.44140625" style="16" customWidth="1"/>
    <col min="512" max="517" width="3.6640625" style="16" customWidth="1"/>
    <col min="518" max="518" width="9.44140625" style="16" customWidth="1"/>
    <col min="519" max="524" width="3.6640625" style="16" customWidth="1"/>
    <col min="525" max="525" width="9.44140625" style="16" customWidth="1"/>
    <col min="526" max="531" width="3.6640625" style="16" customWidth="1"/>
    <col min="532" max="532" width="9.44140625" style="16" customWidth="1"/>
    <col min="533" max="538" width="3.6640625" style="16" customWidth="1"/>
    <col min="539" max="539" width="9.44140625" style="16" customWidth="1"/>
    <col min="540" max="545" width="3.6640625" style="16" customWidth="1"/>
    <col min="546" max="546" width="9.6640625" style="16" customWidth="1"/>
    <col min="547" max="552" width="3.88671875" style="16" customWidth="1"/>
    <col min="553" max="553" width="9.6640625" style="16" customWidth="1"/>
    <col min="554" max="559" width="3.88671875" style="16" customWidth="1"/>
    <col min="560" max="560" width="9.6640625" style="16" customWidth="1"/>
    <col min="561" max="566" width="3.88671875" style="16" customWidth="1"/>
    <col min="567" max="567" width="9.6640625" style="16" customWidth="1"/>
    <col min="568" max="573" width="3.88671875" style="16" customWidth="1"/>
    <col min="574" max="574" width="9.6640625" style="16" customWidth="1"/>
    <col min="575" max="580" width="3.88671875" style="16" customWidth="1"/>
    <col min="581" max="581" width="7.6640625" style="16" customWidth="1"/>
    <col min="582" max="582" width="4.6640625" style="16" customWidth="1"/>
    <col min="583" max="583" width="7.6640625" style="16" customWidth="1"/>
    <col min="584" max="584" width="4.6640625" style="16" customWidth="1"/>
    <col min="585" max="585" width="10.44140625" style="16" customWidth="1"/>
    <col min="586" max="762" width="9.109375" style="16"/>
    <col min="763" max="763" width="7.33203125" style="16" customWidth="1"/>
    <col min="764" max="764" width="14.44140625" style="16" customWidth="1"/>
    <col min="765" max="766" width="9.6640625" style="16" customWidth="1"/>
    <col min="767" max="767" width="9.44140625" style="16" customWidth="1"/>
    <col min="768" max="773" width="3.6640625" style="16" customWidth="1"/>
    <col min="774" max="774" width="9.44140625" style="16" customWidth="1"/>
    <col min="775" max="780" width="3.6640625" style="16" customWidth="1"/>
    <col min="781" max="781" width="9.44140625" style="16" customWidth="1"/>
    <col min="782" max="787" width="3.6640625" style="16" customWidth="1"/>
    <col min="788" max="788" width="9.44140625" style="16" customWidth="1"/>
    <col min="789" max="794" width="3.6640625" style="16" customWidth="1"/>
    <col min="795" max="795" width="9.44140625" style="16" customWidth="1"/>
    <col min="796" max="801" width="3.6640625" style="16" customWidth="1"/>
    <col min="802" max="802" width="9.6640625" style="16" customWidth="1"/>
    <col min="803" max="808" width="3.88671875" style="16" customWidth="1"/>
    <col min="809" max="809" width="9.6640625" style="16" customWidth="1"/>
    <col min="810" max="815" width="3.88671875" style="16" customWidth="1"/>
    <col min="816" max="816" width="9.6640625" style="16" customWidth="1"/>
    <col min="817" max="822" width="3.88671875" style="16" customWidth="1"/>
    <col min="823" max="823" width="9.6640625" style="16" customWidth="1"/>
    <col min="824" max="829" width="3.88671875" style="16" customWidth="1"/>
    <col min="830" max="830" width="9.6640625" style="16" customWidth="1"/>
    <col min="831" max="836" width="3.88671875" style="16" customWidth="1"/>
    <col min="837" max="837" width="7.6640625" style="16" customWidth="1"/>
    <col min="838" max="838" width="4.6640625" style="16" customWidth="1"/>
    <col min="839" max="839" width="7.6640625" style="16" customWidth="1"/>
    <col min="840" max="840" width="4.6640625" style="16" customWidth="1"/>
    <col min="841" max="841" width="10.44140625" style="16" customWidth="1"/>
    <col min="842" max="1018" width="9.109375" style="16"/>
    <col min="1019" max="1019" width="7.33203125" style="16" customWidth="1"/>
    <col min="1020" max="1020" width="14.44140625" style="16" customWidth="1"/>
    <col min="1021" max="1022" width="9.6640625" style="16" customWidth="1"/>
    <col min="1023" max="1023" width="9.44140625" style="16" customWidth="1"/>
    <col min="1024" max="1029" width="3.6640625" style="16" customWidth="1"/>
    <col min="1030" max="1030" width="9.44140625" style="16" customWidth="1"/>
    <col min="1031" max="1036" width="3.6640625" style="16" customWidth="1"/>
    <col min="1037" max="1037" width="9.44140625" style="16" customWidth="1"/>
    <col min="1038" max="1043" width="3.6640625" style="16" customWidth="1"/>
    <col min="1044" max="1044" width="9.44140625" style="16" customWidth="1"/>
    <col min="1045" max="1050" width="3.6640625" style="16" customWidth="1"/>
    <col min="1051" max="1051" width="9.44140625" style="16" customWidth="1"/>
    <col min="1052" max="1057" width="3.6640625" style="16" customWidth="1"/>
    <col min="1058" max="1058" width="9.6640625" style="16" customWidth="1"/>
    <col min="1059" max="1064" width="3.88671875" style="16" customWidth="1"/>
    <col min="1065" max="1065" width="9.6640625" style="16" customWidth="1"/>
    <col min="1066" max="1071" width="3.88671875" style="16" customWidth="1"/>
    <col min="1072" max="1072" width="9.6640625" style="16" customWidth="1"/>
    <col min="1073" max="1078" width="3.88671875" style="16" customWidth="1"/>
    <col min="1079" max="1079" width="9.6640625" style="16" customWidth="1"/>
    <col min="1080" max="1085" width="3.88671875" style="16" customWidth="1"/>
    <col min="1086" max="1086" width="9.6640625" style="16" customWidth="1"/>
    <col min="1087" max="1092" width="3.88671875" style="16" customWidth="1"/>
    <col min="1093" max="1093" width="7.6640625" style="16" customWidth="1"/>
    <col min="1094" max="1094" width="4.6640625" style="16" customWidth="1"/>
    <col min="1095" max="1095" width="7.6640625" style="16" customWidth="1"/>
    <col min="1096" max="1096" width="4.6640625" style="16" customWidth="1"/>
    <col min="1097" max="1097" width="10.44140625" style="16" customWidth="1"/>
    <col min="1098" max="1274" width="9.109375" style="16"/>
    <col min="1275" max="1275" width="7.33203125" style="16" customWidth="1"/>
    <col min="1276" max="1276" width="14.44140625" style="16" customWidth="1"/>
    <col min="1277" max="1278" width="9.6640625" style="16" customWidth="1"/>
    <col min="1279" max="1279" width="9.44140625" style="16" customWidth="1"/>
    <col min="1280" max="1285" width="3.6640625" style="16" customWidth="1"/>
    <col min="1286" max="1286" width="9.44140625" style="16" customWidth="1"/>
    <col min="1287" max="1292" width="3.6640625" style="16" customWidth="1"/>
    <col min="1293" max="1293" width="9.44140625" style="16" customWidth="1"/>
    <col min="1294" max="1299" width="3.6640625" style="16" customWidth="1"/>
    <col min="1300" max="1300" width="9.44140625" style="16" customWidth="1"/>
    <col min="1301" max="1306" width="3.6640625" style="16" customWidth="1"/>
    <col min="1307" max="1307" width="9.44140625" style="16" customWidth="1"/>
    <col min="1308" max="1313" width="3.6640625" style="16" customWidth="1"/>
    <col min="1314" max="1314" width="9.6640625" style="16" customWidth="1"/>
    <col min="1315" max="1320" width="3.88671875" style="16" customWidth="1"/>
    <col min="1321" max="1321" width="9.6640625" style="16" customWidth="1"/>
    <col min="1322" max="1327" width="3.88671875" style="16" customWidth="1"/>
    <col min="1328" max="1328" width="9.6640625" style="16" customWidth="1"/>
    <col min="1329" max="1334" width="3.88671875" style="16" customWidth="1"/>
    <col min="1335" max="1335" width="9.6640625" style="16" customWidth="1"/>
    <col min="1336" max="1341" width="3.88671875" style="16" customWidth="1"/>
    <col min="1342" max="1342" width="9.6640625" style="16" customWidth="1"/>
    <col min="1343" max="1348" width="3.88671875" style="16" customWidth="1"/>
    <col min="1349" max="1349" width="7.6640625" style="16" customWidth="1"/>
    <col min="1350" max="1350" width="4.6640625" style="16" customWidth="1"/>
    <col min="1351" max="1351" width="7.6640625" style="16" customWidth="1"/>
    <col min="1352" max="1352" width="4.6640625" style="16" customWidth="1"/>
    <col min="1353" max="1353" width="10.44140625" style="16" customWidth="1"/>
    <col min="1354" max="1530" width="9.109375" style="16"/>
    <col min="1531" max="1531" width="7.33203125" style="16" customWidth="1"/>
    <col min="1532" max="1532" width="14.44140625" style="16" customWidth="1"/>
    <col min="1533" max="1534" width="9.6640625" style="16" customWidth="1"/>
    <col min="1535" max="1535" width="9.44140625" style="16" customWidth="1"/>
    <col min="1536" max="1541" width="3.6640625" style="16" customWidth="1"/>
    <col min="1542" max="1542" width="9.44140625" style="16" customWidth="1"/>
    <col min="1543" max="1548" width="3.6640625" style="16" customWidth="1"/>
    <col min="1549" max="1549" width="9.44140625" style="16" customWidth="1"/>
    <col min="1550" max="1555" width="3.6640625" style="16" customWidth="1"/>
    <col min="1556" max="1556" width="9.44140625" style="16" customWidth="1"/>
    <col min="1557" max="1562" width="3.6640625" style="16" customWidth="1"/>
    <col min="1563" max="1563" width="9.44140625" style="16" customWidth="1"/>
    <col min="1564" max="1569" width="3.6640625" style="16" customWidth="1"/>
    <col min="1570" max="1570" width="9.6640625" style="16" customWidth="1"/>
    <col min="1571" max="1576" width="3.88671875" style="16" customWidth="1"/>
    <col min="1577" max="1577" width="9.6640625" style="16" customWidth="1"/>
    <col min="1578" max="1583" width="3.88671875" style="16" customWidth="1"/>
    <col min="1584" max="1584" width="9.6640625" style="16" customWidth="1"/>
    <col min="1585" max="1590" width="3.88671875" style="16" customWidth="1"/>
    <col min="1591" max="1591" width="9.6640625" style="16" customWidth="1"/>
    <col min="1592" max="1597" width="3.88671875" style="16" customWidth="1"/>
    <col min="1598" max="1598" width="9.6640625" style="16" customWidth="1"/>
    <col min="1599" max="1604" width="3.88671875" style="16" customWidth="1"/>
    <col min="1605" max="1605" width="7.6640625" style="16" customWidth="1"/>
    <col min="1606" max="1606" width="4.6640625" style="16" customWidth="1"/>
    <col min="1607" max="1607" width="7.6640625" style="16" customWidth="1"/>
    <col min="1608" max="1608" width="4.6640625" style="16" customWidth="1"/>
    <col min="1609" max="1609" width="10.44140625" style="16" customWidth="1"/>
    <col min="1610" max="1786" width="9.109375" style="16"/>
    <col min="1787" max="1787" width="7.33203125" style="16" customWidth="1"/>
    <col min="1788" max="1788" width="14.44140625" style="16" customWidth="1"/>
    <col min="1789" max="1790" width="9.6640625" style="16" customWidth="1"/>
    <col min="1791" max="1791" width="9.44140625" style="16" customWidth="1"/>
    <col min="1792" max="1797" width="3.6640625" style="16" customWidth="1"/>
    <col min="1798" max="1798" width="9.44140625" style="16" customWidth="1"/>
    <col min="1799" max="1804" width="3.6640625" style="16" customWidth="1"/>
    <col min="1805" max="1805" width="9.44140625" style="16" customWidth="1"/>
    <col min="1806" max="1811" width="3.6640625" style="16" customWidth="1"/>
    <col min="1812" max="1812" width="9.44140625" style="16" customWidth="1"/>
    <col min="1813" max="1818" width="3.6640625" style="16" customWidth="1"/>
    <col min="1819" max="1819" width="9.44140625" style="16" customWidth="1"/>
    <col min="1820" max="1825" width="3.6640625" style="16" customWidth="1"/>
    <col min="1826" max="1826" width="9.6640625" style="16" customWidth="1"/>
    <col min="1827" max="1832" width="3.88671875" style="16" customWidth="1"/>
    <col min="1833" max="1833" width="9.6640625" style="16" customWidth="1"/>
    <col min="1834" max="1839" width="3.88671875" style="16" customWidth="1"/>
    <col min="1840" max="1840" width="9.6640625" style="16" customWidth="1"/>
    <col min="1841" max="1846" width="3.88671875" style="16" customWidth="1"/>
    <col min="1847" max="1847" width="9.6640625" style="16" customWidth="1"/>
    <col min="1848" max="1853" width="3.88671875" style="16" customWidth="1"/>
    <col min="1854" max="1854" width="9.6640625" style="16" customWidth="1"/>
    <col min="1855" max="1860" width="3.88671875" style="16" customWidth="1"/>
    <col min="1861" max="1861" width="7.6640625" style="16" customWidth="1"/>
    <col min="1862" max="1862" width="4.6640625" style="16" customWidth="1"/>
    <col min="1863" max="1863" width="7.6640625" style="16" customWidth="1"/>
    <col min="1864" max="1864" width="4.6640625" style="16" customWidth="1"/>
    <col min="1865" max="1865" width="10.44140625" style="16" customWidth="1"/>
    <col min="1866" max="2042" width="9.109375" style="16"/>
    <col min="2043" max="2043" width="7.33203125" style="16" customWidth="1"/>
    <col min="2044" max="2044" width="14.44140625" style="16" customWidth="1"/>
    <col min="2045" max="2046" width="9.6640625" style="16" customWidth="1"/>
    <col min="2047" max="2047" width="9.44140625" style="16" customWidth="1"/>
    <col min="2048" max="2053" width="3.6640625" style="16" customWidth="1"/>
    <col min="2054" max="2054" width="9.44140625" style="16" customWidth="1"/>
    <col min="2055" max="2060" width="3.6640625" style="16" customWidth="1"/>
    <col min="2061" max="2061" width="9.44140625" style="16" customWidth="1"/>
    <col min="2062" max="2067" width="3.6640625" style="16" customWidth="1"/>
    <col min="2068" max="2068" width="9.44140625" style="16" customWidth="1"/>
    <col min="2069" max="2074" width="3.6640625" style="16" customWidth="1"/>
    <col min="2075" max="2075" width="9.44140625" style="16" customWidth="1"/>
    <col min="2076" max="2081" width="3.6640625" style="16" customWidth="1"/>
    <col min="2082" max="2082" width="9.6640625" style="16" customWidth="1"/>
    <col min="2083" max="2088" width="3.88671875" style="16" customWidth="1"/>
    <col min="2089" max="2089" width="9.6640625" style="16" customWidth="1"/>
    <col min="2090" max="2095" width="3.88671875" style="16" customWidth="1"/>
    <col min="2096" max="2096" width="9.6640625" style="16" customWidth="1"/>
    <col min="2097" max="2102" width="3.88671875" style="16" customWidth="1"/>
    <col min="2103" max="2103" width="9.6640625" style="16" customWidth="1"/>
    <col min="2104" max="2109" width="3.88671875" style="16" customWidth="1"/>
    <col min="2110" max="2110" width="9.6640625" style="16" customWidth="1"/>
    <col min="2111" max="2116" width="3.88671875" style="16" customWidth="1"/>
    <col min="2117" max="2117" width="7.6640625" style="16" customWidth="1"/>
    <col min="2118" max="2118" width="4.6640625" style="16" customWidth="1"/>
    <col min="2119" max="2119" width="7.6640625" style="16" customWidth="1"/>
    <col min="2120" max="2120" width="4.6640625" style="16" customWidth="1"/>
    <col min="2121" max="2121" width="10.44140625" style="16" customWidth="1"/>
    <col min="2122" max="2298" width="9.109375" style="16"/>
    <col min="2299" max="2299" width="7.33203125" style="16" customWidth="1"/>
    <col min="2300" max="2300" width="14.44140625" style="16" customWidth="1"/>
    <col min="2301" max="2302" width="9.6640625" style="16" customWidth="1"/>
    <col min="2303" max="2303" width="9.44140625" style="16" customWidth="1"/>
    <col min="2304" max="2309" width="3.6640625" style="16" customWidth="1"/>
    <col min="2310" max="2310" width="9.44140625" style="16" customWidth="1"/>
    <col min="2311" max="2316" width="3.6640625" style="16" customWidth="1"/>
    <col min="2317" max="2317" width="9.44140625" style="16" customWidth="1"/>
    <col min="2318" max="2323" width="3.6640625" style="16" customWidth="1"/>
    <col min="2324" max="2324" width="9.44140625" style="16" customWidth="1"/>
    <col min="2325" max="2330" width="3.6640625" style="16" customWidth="1"/>
    <col min="2331" max="2331" width="9.44140625" style="16" customWidth="1"/>
    <col min="2332" max="2337" width="3.6640625" style="16" customWidth="1"/>
    <col min="2338" max="2338" width="9.6640625" style="16" customWidth="1"/>
    <col min="2339" max="2344" width="3.88671875" style="16" customWidth="1"/>
    <col min="2345" max="2345" width="9.6640625" style="16" customWidth="1"/>
    <col min="2346" max="2351" width="3.88671875" style="16" customWidth="1"/>
    <col min="2352" max="2352" width="9.6640625" style="16" customWidth="1"/>
    <col min="2353" max="2358" width="3.88671875" style="16" customWidth="1"/>
    <col min="2359" max="2359" width="9.6640625" style="16" customWidth="1"/>
    <col min="2360" max="2365" width="3.88671875" style="16" customWidth="1"/>
    <col min="2366" max="2366" width="9.6640625" style="16" customWidth="1"/>
    <col min="2367" max="2372" width="3.88671875" style="16" customWidth="1"/>
    <col min="2373" max="2373" width="7.6640625" style="16" customWidth="1"/>
    <col min="2374" max="2374" width="4.6640625" style="16" customWidth="1"/>
    <col min="2375" max="2375" width="7.6640625" style="16" customWidth="1"/>
    <col min="2376" max="2376" width="4.6640625" style="16" customWidth="1"/>
    <col min="2377" max="2377" width="10.44140625" style="16" customWidth="1"/>
    <col min="2378" max="2554" width="9.109375" style="16"/>
    <col min="2555" max="2555" width="7.33203125" style="16" customWidth="1"/>
    <col min="2556" max="2556" width="14.44140625" style="16" customWidth="1"/>
    <col min="2557" max="2558" width="9.6640625" style="16" customWidth="1"/>
    <col min="2559" max="2559" width="9.44140625" style="16" customWidth="1"/>
    <col min="2560" max="2565" width="3.6640625" style="16" customWidth="1"/>
    <col min="2566" max="2566" width="9.44140625" style="16" customWidth="1"/>
    <col min="2567" max="2572" width="3.6640625" style="16" customWidth="1"/>
    <col min="2573" max="2573" width="9.44140625" style="16" customWidth="1"/>
    <col min="2574" max="2579" width="3.6640625" style="16" customWidth="1"/>
    <col min="2580" max="2580" width="9.44140625" style="16" customWidth="1"/>
    <col min="2581" max="2586" width="3.6640625" style="16" customWidth="1"/>
    <col min="2587" max="2587" width="9.44140625" style="16" customWidth="1"/>
    <col min="2588" max="2593" width="3.6640625" style="16" customWidth="1"/>
    <col min="2594" max="2594" width="9.6640625" style="16" customWidth="1"/>
    <col min="2595" max="2600" width="3.88671875" style="16" customWidth="1"/>
    <col min="2601" max="2601" width="9.6640625" style="16" customWidth="1"/>
    <col min="2602" max="2607" width="3.88671875" style="16" customWidth="1"/>
    <col min="2608" max="2608" width="9.6640625" style="16" customWidth="1"/>
    <col min="2609" max="2614" width="3.88671875" style="16" customWidth="1"/>
    <col min="2615" max="2615" width="9.6640625" style="16" customWidth="1"/>
    <col min="2616" max="2621" width="3.88671875" style="16" customWidth="1"/>
    <col min="2622" max="2622" width="9.6640625" style="16" customWidth="1"/>
    <col min="2623" max="2628" width="3.88671875" style="16" customWidth="1"/>
    <col min="2629" max="2629" width="7.6640625" style="16" customWidth="1"/>
    <col min="2630" max="2630" width="4.6640625" style="16" customWidth="1"/>
    <col min="2631" max="2631" width="7.6640625" style="16" customWidth="1"/>
    <col min="2632" max="2632" width="4.6640625" style="16" customWidth="1"/>
    <col min="2633" max="2633" width="10.44140625" style="16" customWidth="1"/>
    <col min="2634" max="2810" width="9.109375" style="16"/>
    <col min="2811" max="2811" width="7.33203125" style="16" customWidth="1"/>
    <col min="2812" max="2812" width="14.44140625" style="16" customWidth="1"/>
    <col min="2813" max="2814" width="9.6640625" style="16" customWidth="1"/>
    <col min="2815" max="2815" width="9.44140625" style="16" customWidth="1"/>
    <col min="2816" max="2821" width="3.6640625" style="16" customWidth="1"/>
    <col min="2822" max="2822" width="9.44140625" style="16" customWidth="1"/>
    <col min="2823" max="2828" width="3.6640625" style="16" customWidth="1"/>
    <col min="2829" max="2829" width="9.44140625" style="16" customWidth="1"/>
    <col min="2830" max="2835" width="3.6640625" style="16" customWidth="1"/>
    <col min="2836" max="2836" width="9.44140625" style="16" customWidth="1"/>
    <col min="2837" max="2842" width="3.6640625" style="16" customWidth="1"/>
    <col min="2843" max="2843" width="9.44140625" style="16" customWidth="1"/>
    <col min="2844" max="2849" width="3.6640625" style="16" customWidth="1"/>
    <col min="2850" max="2850" width="9.6640625" style="16" customWidth="1"/>
    <col min="2851" max="2856" width="3.88671875" style="16" customWidth="1"/>
    <col min="2857" max="2857" width="9.6640625" style="16" customWidth="1"/>
    <col min="2858" max="2863" width="3.88671875" style="16" customWidth="1"/>
    <col min="2864" max="2864" width="9.6640625" style="16" customWidth="1"/>
    <col min="2865" max="2870" width="3.88671875" style="16" customWidth="1"/>
    <col min="2871" max="2871" width="9.6640625" style="16" customWidth="1"/>
    <col min="2872" max="2877" width="3.88671875" style="16" customWidth="1"/>
    <col min="2878" max="2878" width="9.6640625" style="16" customWidth="1"/>
    <col min="2879" max="2884" width="3.88671875" style="16" customWidth="1"/>
    <col min="2885" max="2885" width="7.6640625" style="16" customWidth="1"/>
    <col min="2886" max="2886" width="4.6640625" style="16" customWidth="1"/>
    <col min="2887" max="2887" width="7.6640625" style="16" customWidth="1"/>
    <col min="2888" max="2888" width="4.6640625" style="16" customWidth="1"/>
    <col min="2889" max="2889" width="10.44140625" style="16" customWidth="1"/>
    <col min="2890" max="3066" width="9.109375" style="16"/>
    <col min="3067" max="3067" width="7.33203125" style="16" customWidth="1"/>
    <col min="3068" max="3068" width="14.44140625" style="16" customWidth="1"/>
    <col min="3069" max="3070" width="9.6640625" style="16" customWidth="1"/>
    <col min="3071" max="3071" width="9.44140625" style="16" customWidth="1"/>
    <col min="3072" max="3077" width="3.6640625" style="16" customWidth="1"/>
    <col min="3078" max="3078" width="9.44140625" style="16" customWidth="1"/>
    <col min="3079" max="3084" width="3.6640625" style="16" customWidth="1"/>
    <col min="3085" max="3085" width="9.44140625" style="16" customWidth="1"/>
    <col min="3086" max="3091" width="3.6640625" style="16" customWidth="1"/>
    <col min="3092" max="3092" width="9.44140625" style="16" customWidth="1"/>
    <col min="3093" max="3098" width="3.6640625" style="16" customWidth="1"/>
    <col min="3099" max="3099" width="9.44140625" style="16" customWidth="1"/>
    <col min="3100" max="3105" width="3.6640625" style="16" customWidth="1"/>
    <col min="3106" max="3106" width="9.6640625" style="16" customWidth="1"/>
    <col min="3107" max="3112" width="3.88671875" style="16" customWidth="1"/>
    <col min="3113" max="3113" width="9.6640625" style="16" customWidth="1"/>
    <col min="3114" max="3119" width="3.88671875" style="16" customWidth="1"/>
    <col min="3120" max="3120" width="9.6640625" style="16" customWidth="1"/>
    <col min="3121" max="3126" width="3.88671875" style="16" customWidth="1"/>
    <col min="3127" max="3127" width="9.6640625" style="16" customWidth="1"/>
    <col min="3128" max="3133" width="3.88671875" style="16" customWidth="1"/>
    <col min="3134" max="3134" width="9.6640625" style="16" customWidth="1"/>
    <col min="3135" max="3140" width="3.88671875" style="16" customWidth="1"/>
    <col min="3141" max="3141" width="7.6640625" style="16" customWidth="1"/>
    <col min="3142" max="3142" width="4.6640625" style="16" customWidth="1"/>
    <col min="3143" max="3143" width="7.6640625" style="16" customWidth="1"/>
    <col min="3144" max="3144" width="4.6640625" style="16" customWidth="1"/>
    <col min="3145" max="3145" width="10.44140625" style="16" customWidth="1"/>
    <col min="3146" max="3322" width="9.109375" style="16"/>
    <col min="3323" max="3323" width="7.33203125" style="16" customWidth="1"/>
    <col min="3324" max="3324" width="14.44140625" style="16" customWidth="1"/>
    <col min="3325" max="3326" width="9.6640625" style="16" customWidth="1"/>
    <col min="3327" max="3327" width="9.44140625" style="16" customWidth="1"/>
    <col min="3328" max="3333" width="3.6640625" style="16" customWidth="1"/>
    <col min="3334" max="3334" width="9.44140625" style="16" customWidth="1"/>
    <col min="3335" max="3340" width="3.6640625" style="16" customWidth="1"/>
    <col min="3341" max="3341" width="9.44140625" style="16" customWidth="1"/>
    <col min="3342" max="3347" width="3.6640625" style="16" customWidth="1"/>
    <col min="3348" max="3348" width="9.44140625" style="16" customWidth="1"/>
    <col min="3349" max="3354" width="3.6640625" style="16" customWidth="1"/>
    <col min="3355" max="3355" width="9.44140625" style="16" customWidth="1"/>
    <col min="3356" max="3361" width="3.6640625" style="16" customWidth="1"/>
    <col min="3362" max="3362" width="9.6640625" style="16" customWidth="1"/>
    <col min="3363" max="3368" width="3.88671875" style="16" customWidth="1"/>
    <col min="3369" max="3369" width="9.6640625" style="16" customWidth="1"/>
    <col min="3370" max="3375" width="3.88671875" style="16" customWidth="1"/>
    <col min="3376" max="3376" width="9.6640625" style="16" customWidth="1"/>
    <col min="3377" max="3382" width="3.88671875" style="16" customWidth="1"/>
    <col min="3383" max="3383" width="9.6640625" style="16" customWidth="1"/>
    <col min="3384" max="3389" width="3.88671875" style="16" customWidth="1"/>
    <col min="3390" max="3390" width="9.6640625" style="16" customWidth="1"/>
    <col min="3391" max="3396" width="3.88671875" style="16" customWidth="1"/>
    <col min="3397" max="3397" width="7.6640625" style="16" customWidth="1"/>
    <col min="3398" max="3398" width="4.6640625" style="16" customWidth="1"/>
    <col min="3399" max="3399" width="7.6640625" style="16" customWidth="1"/>
    <col min="3400" max="3400" width="4.6640625" style="16" customWidth="1"/>
    <col min="3401" max="3401" width="10.44140625" style="16" customWidth="1"/>
    <col min="3402" max="3578" width="9.109375" style="16"/>
    <col min="3579" max="3579" width="7.33203125" style="16" customWidth="1"/>
    <col min="3580" max="3580" width="14.44140625" style="16" customWidth="1"/>
    <col min="3581" max="3582" width="9.6640625" style="16" customWidth="1"/>
    <col min="3583" max="3583" width="9.44140625" style="16" customWidth="1"/>
    <col min="3584" max="3589" width="3.6640625" style="16" customWidth="1"/>
    <col min="3590" max="3590" width="9.44140625" style="16" customWidth="1"/>
    <col min="3591" max="3596" width="3.6640625" style="16" customWidth="1"/>
    <col min="3597" max="3597" width="9.44140625" style="16" customWidth="1"/>
    <col min="3598" max="3603" width="3.6640625" style="16" customWidth="1"/>
    <col min="3604" max="3604" width="9.44140625" style="16" customWidth="1"/>
    <col min="3605" max="3610" width="3.6640625" style="16" customWidth="1"/>
    <col min="3611" max="3611" width="9.44140625" style="16" customWidth="1"/>
    <col min="3612" max="3617" width="3.6640625" style="16" customWidth="1"/>
    <col min="3618" max="3618" width="9.6640625" style="16" customWidth="1"/>
    <col min="3619" max="3624" width="3.88671875" style="16" customWidth="1"/>
    <col min="3625" max="3625" width="9.6640625" style="16" customWidth="1"/>
    <col min="3626" max="3631" width="3.88671875" style="16" customWidth="1"/>
    <col min="3632" max="3632" width="9.6640625" style="16" customWidth="1"/>
    <col min="3633" max="3638" width="3.88671875" style="16" customWidth="1"/>
    <col min="3639" max="3639" width="9.6640625" style="16" customWidth="1"/>
    <col min="3640" max="3645" width="3.88671875" style="16" customWidth="1"/>
    <col min="3646" max="3646" width="9.6640625" style="16" customWidth="1"/>
    <col min="3647" max="3652" width="3.88671875" style="16" customWidth="1"/>
    <col min="3653" max="3653" width="7.6640625" style="16" customWidth="1"/>
    <col min="3654" max="3654" width="4.6640625" style="16" customWidth="1"/>
    <col min="3655" max="3655" width="7.6640625" style="16" customWidth="1"/>
    <col min="3656" max="3656" width="4.6640625" style="16" customWidth="1"/>
    <col min="3657" max="3657" width="10.44140625" style="16" customWidth="1"/>
    <col min="3658" max="3834" width="9.109375" style="16"/>
    <col min="3835" max="3835" width="7.33203125" style="16" customWidth="1"/>
    <col min="3836" max="3836" width="14.44140625" style="16" customWidth="1"/>
    <col min="3837" max="3838" width="9.6640625" style="16" customWidth="1"/>
    <col min="3839" max="3839" width="9.44140625" style="16" customWidth="1"/>
    <col min="3840" max="3845" width="3.6640625" style="16" customWidth="1"/>
    <col min="3846" max="3846" width="9.44140625" style="16" customWidth="1"/>
    <col min="3847" max="3852" width="3.6640625" style="16" customWidth="1"/>
    <col min="3853" max="3853" width="9.44140625" style="16" customWidth="1"/>
    <col min="3854" max="3859" width="3.6640625" style="16" customWidth="1"/>
    <col min="3860" max="3860" width="9.44140625" style="16" customWidth="1"/>
    <col min="3861" max="3866" width="3.6640625" style="16" customWidth="1"/>
    <col min="3867" max="3867" width="9.44140625" style="16" customWidth="1"/>
    <col min="3868" max="3873" width="3.6640625" style="16" customWidth="1"/>
    <col min="3874" max="3874" width="9.6640625" style="16" customWidth="1"/>
    <col min="3875" max="3880" width="3.88671875" style="16" customWidth="1"/>
    <col min="3881" max="3881" width="9.6640625" style="16" customWidth="1"/>
    <col min="3882" max="3887" width="3.88671875" style="16" customWidth="1"/>
    <col min="3888" max="3888" width="9.6640625" style="16" customWidth="1"/>
    <col min="3889" max="3894" width="3.88671875" style="16" customWidth="1"/>
    <col min="3895" max="3895" width="9.6640625" style="16" customWidth="1"/>
    <col min="3896" max="3901" width="3.88671875" style="16" customWidth="1"/>
    <col min="3902" max="3902" width="9.6640625" style="16" customWidth="1"/>
    <col min="3903" max="3908" width="3.88671875" style="16" customWidth="1"/>
    <col min="3909" max="3909" width="7.6640625" style="16" customWidth="1"/>
    <col min="3910" max="3910" width="4.6640625" style="16" customWidth="1"/>
    <col min="3911" max="3911" width="7.6640625" style="16" customWidth="1"/>
    <col min="3912" max="3912" width="4.6640625" style="16" customWidth="1"/>
    <col min="3913" max="3913" width="10.44140625" style="16" customWidth="1"/>
    <col min="3914" max="4090" width="9.109375" style="16"/>
    <col min="4091" max="4091" width="7.33203125" style="16" customWidth="1"/>
    <col min="4092" max="4092" width="14.44140625" style="16" customWidth="1"/>
    <col min="4093" max="4094" width="9.6640625" style="16" customWidth="1"/>
    <col min="4095" max="4095" width="9.44140625" style="16" customWidth="1"/>
    <col min="4096" max="4101" width="3.6640625" style="16" customWidth="1"/>
    <col min="4102" max="4102" width="9.44140625" style="16" customWidth="1"/>
    <col min="4103" max="4108" width="3.6640625" style="16" customWidth="1"/>
    <col min="4109" max="4109" width="9.44140625" style="16" customWidth="1"/>
    <col min="4110" max="4115" width="3.6640625" style="16" customWidth="1"/>
    <col min="4116" max="4116" width="9.44140625" style="16" customWidth="1"/>
    <col min="4117" max="4122" width="3.6640625" style="16" customWidth="1"/>
    <col min="4123" max="4123" width="9.44140625" style="16" customWidth="1"/>
    <col min="4124" max="4129" width="3.6640625" style="16" customWidth="1"/>
    <col min="4130" max="4130" width="9.6640625" style="16" customWidth="1"/>
    <col min="4131" max="4136" width="3.88671875" style="16" customWidth="1"/>
    <col min="4137" max="4137" width="9.6640625" style="16" customWidth="1"/>
    <col min="4138" max="4143" width="3.88671875" style="16" customWidth="1"/>
    <col min="4144" max="4144" width="9.6640625" style="16" customWidth="1"/>
    <col min="4145" max="4150" width="3.88671875" style="16" customWidth="1"/>
    <col min="4151" max="4151" width="9.6640625" style="16" customWidth="1"/>
    <col min="4152" max="4157" width="3.88671875" style="16" customWidth="1"/>
    <col min="4158" max="4158" width="9.6640625" style="16" customWidth="1"/>
    <col min="4159" max="4164" width="3.88671875" style="16" customWidth="1"/>
    <col min="4165" max="4165" width="7.6640625" style="16" customWidth="1"/>
    <col min="4166" max="4166" width="4.6640625" style="16" customWidth="1"/>
    <col min="4167" max="4167" width="7.6640625" style="16" customWidth="1"/>
    <col min="4168" max="4168" width="4.6640625" style="16" customWidth="1"/>
    <col min="4169" max="4169" width="10.44140625" style="16" customWidth="1"/>
    <col min="4170" max="4346" width="9.109375" style="16"/>
    <col min="4347" max="4347" width="7.33203125" style="16" customWidth="1"/>
    <col min="4348" max="4348" width="14.44140625" style="16" customWidth="1"/>
    <col min="4349" max="4350" width="9.6640625" style="16" customWidth="1"/>
    <col min="4351" max="4351" width="9.44140625" style="16" customWidth="1"/>
    <col min="4352" max="4357" width="3.6640625" style="16" customWidth="1"/>
    <col min="4358" max="4358" width="9.44140625" style="16" customWidth="1"/>
    <col min="4359" max="4364" width="3.6640625" style="16" customWidth="1"/>
    <col min="4365" max="4365" width="9.44140625" style="16" customWidth="1"/>
    <col min="4366" max="4371" width="3.6640625" style="16" customWidth="1"/>
    <col min="4372" max="4372" width="9.44140625" style="16" customWidth="1"/>
    <col min="4373" max="4378" width="3.6640625" style="16" customWidth="1"/>
    <col min="4379" max="4379" width="9.44140625" style="16" customWidth="1"/>
    <col min="4380" max="4385" width="3.6640625" style="16" customWidth="1"/>
    <col min="4386" max="4386" width="9.6640625" style="16" customWidth="1"/>
    <col min="4387" max="4392" width="3.88671875" style="16" customWidth="1"/>
    <col min="4393" max="4393" width="9.6640625" style="16" customWidth="1"/>
    <col min="4394" max="4399" width="3.88671875" style="16" customWidth="1"/>
    <col min="4400" max="4400" width="9.6640625" style="16" customWidth="1"/>
    <col min="4401" max="4406" width="3.88671875" style="16" customWidth="1"/>
    <col min="4407" max="4407" width="9.6640625" style="16" customWidth="1"/>
    <col min="4408" max="4413" width="3.88671875" style="16" customWidth="1"/>
    <col min="4414" max="4414" width="9.6640625" style="16" customWidth="1"/>
    <col min="4415" max="4420" width="3.88671875" style="16" customWidth="1"/>
    <col min="4421" max="4421" width="7.6640625" style="16" customWidth="1"/>
    <col min="4422" max="4422" width="4.6640625" style="16" customWidth="1"/>
    <col min="4423" max="4423" width="7.6640625" style="16" customWidth="1"/>
    <col min="4424" max="4424" width="4.6640625" style="16" customWidth="1"/>
    <col min="4425" max="4425" width="10.44140625" style="16" customWidth="1"/>
    <col min="4426" max="4602" width="9.109375" style="16"/>
    <col min="4603" max="4603" width="7.33203125" style="16" customWidth="1"/>
    <col min="4604" max="4604" width="14.44140625" style="16" customWidth="1"/>
    <col min="4605" max="4606" width="9.6640625" style="16" customWidth="1"/>
    <col min="4607" max="4607" width="9.44140625" style="16" customWidth="1"/>
    <col min="4608" max="4613" width="3.6640625" style="16" customWidth="1"/>
    <col min="4614" max="4614" width="9.44140625" style="16" customWidth="1"/>
    <col min="4615" max="4620" width="3.6640625" style="16" customWidth="1"/>
    <col min="4621" max="4621" width="9.44140625" style="16" customWidth="1"/>
    <col min="4622" max="4627" width="3.6640625" style="16" customWidth="1"/>
    <col min="4628" max="4628" width="9.44140625" style="16" customWidth="1"/>
    <col min="4629" max="4634" width="3.6640625" style="16" customWidth="1"/>
    <col min="4635" max="4635" width="9.44140625" style="16" customWidth="1"/>
    <col min="4636" max="4641" width="3.6640625" style="16" customWidth="1"/>
    <col min="4642" max="4642" width="9.6640625" style="16" customWidth="1"/>
    <col min="4643" max="4648" width="3.88671875" style="16" customWidth="1"/>
    <col min="4649" max="4649" width="9.6640625" style="16" customWidth="1"/>
    <col min="4650" max="4655" width="3.88671875" style="16" customWidth="1"/>
    <col min="4656" max="4656" width="9.6640625" style="16" customWidth="1"/>
    <col min="4657" max="4662" width="3.88671875" style="16" customWidth="1"/>
    <col min="4663" max="4663" width="9.6640625" style="16" customWidth="1"/>
    <col min="4664" max="4669" width="3.88671875" style="16" customWidth="1"/>
    <col min="4670" max="4670" width="9.6640625" style="16" customWidth="1"/>
    <col min="4671" max="4676" width="3.88671875" style="16" customWidth="1"/>
    <col min="4677" max="4677" width="7.6640625" style="16" customWidth="1"/>
    <col min="4678" max="4678" width="4.6640625" style="16" customWidth="1"/>
    <col min="4679" max="4679" width="7.6640625" style="16" customWidth="1"/>
    <col min="4680" max="4680" width="4.6640625" style="16" customWidth="1"/>
    <col min="4681" max="4681" width="10.44140625" style="16" customWidth="1"/>
    <col min="4682" max="4858" width="9.109375" style="16"/>
    <col min="4859" max="4859" width="7.33203125" style="16" customWidth="1"/>
    <col min="4860" max="4860" width="14.44140625" style="16" customWidth="1"/>
    <col min="4861" max="4862" width="9.6640625" style="16" customWidth="1"/>
    <col min="4863" max="4863" width="9.44140625" style="16" customWidth="1"/>
    <col min="4864" max="4869" width="3.6640625" style="16" customWidth="1"/>
    <col min="4870" max="4870" width="9.44140625" style="16" customWidth="1"/>
    <col min="4871" max="4876" width="3.6640625" style="16" customWidth="1"/>
    <col min="4877" max="4877" width="9.44140625" style="16" customWidth="1"/>
    <col min="4878" max="4883" width="3.6640625" style="16" customWidth="1"/>
    <col min="4884" max="4884" width="9.44140625" style="16" customWidth="1"/>
    <col min="4885" max="4890" width="3.6640625" style="16" customWidth="1"/>
    <col min="4891" max="4891" width="9.44140625" style="16" customWidth="1"/>
    <col min="4892" max="4897" width="3.6640625" style="16" customWidth="1"/>
    <col min="4898" max="4898" width="9.6640625" style="16" customWidth="1"/>
    <col min="4899" max="4904" width="3.88671875" style="16" customWidth="1"/>
    <col min="4905" max="4905" width="9.6640625" style="16" customWidth="1"/>
    <col min="4906" max="4911" width="3.88671875" style="16" customWidth="1"/>
    <col min="4912" max="4912" width="9.6640625" style="16" customWidth="1"/>
    <col min="4913" max="4918" width="3.88671875" style="16" customWidth="1"/>
    <col min="4919" max="4919" width="9.6640625" style="16" customWidth="1"/>
    <col min="4920" max="4925" width="3.88671875" style="16" customWidth="1"/>
    <col min="4926" max="4926" width="9.6640625" style="16" customWidth="1"/>
    <col min="4927" max="4932" width="3.88671875" style="16" customWidth="1"/>
    <col min="4933" max="4933" width="7.6640625" style="16" customWidth="1"/>
    <col min="4934" max="4934" width="4.6640625" style="16" customWidth="1"/>
    <col min="4935" max="4935" width="7.6640625" style="16" customWidth="1"/>
    <col min="4936" max="4936" width="4.6640625" style="16" customWidth="1"/>
    <col min="4937" max="4937" width="10.44140625" style="16" customWidth="1"/>
    <col min="4938" max="5114" width="9.109375" style="16"/>
    <col min="5115" max="5115" width="7.33203125" style="16" customWidth="1"/>
    <col min="5116" max="5116" width="14.44140625" style="16" customWidth="1"/>
    <col min="5117" max="5118" width="9.6640625" style="16" customWidth="1"/>
    <col min="5119" max="5119" width="9.44140625" style="16" customWidth="1"/>
    <col min="5120" max="5125" width="3.6640625" style="16" customWidth="1"/>
    <col min="5126" max="5126" width="9.44140625" style="16" customWidth="1"/>
    <col min="5127" max="5132" width="3.6640625" style="16" customWidth="1"/>
    <col min="5133" max="5133" width="9.44140625" style="16" customWidth="1"/>
    <col min="5134" max="5139" width="3.6640625" style="16" customWidth="1"/>
    <col min="5140" max="5140" width="9.44140625" style="16" customWidth="1"/>
    <col min="5141" max="5146" width="3.6640625" style="16" customWidth="1"/>
    <col min="5147" max="5147" width="9.44140625" style="16" customWidth="1"/>
    <col min="5148" max="5153" width="3.6640625" style="16" customWidth="1"/>
    <col min="5154" max="5154" width="9.6640625" style="16" customWidth="1"/>
    <col min="5155" max="5160" width="3.88671875" style="16" customWidth="1"/>
    <col min="5161" max="5161" width="9.6640625" style="16" customWidth="1"/>
    <col min="5162" max="5167" width="3.88671875" style="16" customWidth="1"/>
    <col min="5168" max="5168" width="9.6640625" style="16" customWidth="1"/>
    <col min="5169" max="5174" width="3.88671875" style="16" customWidth="1"/>
    <col min="5175" max="5175" width="9.6640625" style="16" customWidth="1"/>
    <col min="5176" max="5181" width="3.88671875" style="16" customWidth="1"/>
    <col min="5182" max="5182" width="9.6640625" style="16" customWidth="1"/>
    <col min="5183" max="5188" width="3.88671875" style="16" customWidth="1"/>
    <col min="5189" max="5189" width="7.6640625" style="16" customWidth="1"/>
    <col min="5190" max="5190" width="4.6640625" style="16" customWidth="1"/>
    <col min="5191" max="5191" width="7.6640625" style="16" customWidth="1"/>
    <col min="5192" max="5192" width="4.6640625" style="16" customWidth="1"/>
    <col min="5193" max="5193" width="10.44140625" style="16" customWidth="1"/>
    <col min="5194" max="5370" width="9.109375" style="16"/>
    <col min="5371" max="5371" width="7.33203125" style="16" customWidth="1"/>
    <col min="5372" max="5372" width="14.44140625" style="16" customWidth="1"/>
    <col min="5373" max="5374" width="9.6640625" style="16" customWidth="1"/>
    <col min="5375" max="5375" width="9.44140625" style="16" customWidth="1"/>
    <col min="5376" max="5381" width="3.6640625" style="16" customWidth="1"/>
    <col min="5382" max="5382" width="9.44140625" style="16" customWidth="1"/>
    <col min="5383" max="5388" width="3.6640625" style="16" customWidth="1"/>
    <col min="5389" max="5389" width="9.44140625" style="16" customWidth="1"/>
    <col min="5390" max="5395" width="3.6640625" style="16" customWidth="1"/>
    <col min="5396" max="5396" width="9.44140625" style="16" customWidth="1"/>
    <col min="5397" max="5402" width="3.6640625" style="16" customWidth="1"/>
    <col min="5403" max="5403" width="9.44140625" style="16" customWidth="1"/>
    <col min="5404" max="5409" width="3.6640625" style="16" customWidth="1"/>
    <col min="5410" max="5410" width="9.6640625" style="16" customWidth="1"/>
    <col min="5411" max="5416" width="3.88671875" style="16" customWidth="1"/>
    <col min="5417" max="5417" width="9.6640625" style="16" customWidth="1"/>
    <col min="5418" max="5423" width="3.88671875" style="16" customWidth="1"/>
    <col min="5424" max="5424" width="9.6640625" style="16" customWidth="1"/>
    <col min="5425" max="5430" width="3.88671875" style="16" customWidth="1"/>
    <col min="5431" max="5431" width="9.6640625" style="16" customWidth="1"/>
    <col min="5432" max="5437" width="3.88671875" style="16" customWidth="1"/>
    <col min="5438" max="5438" width="9.6640625" style="16" customWidth="1"/>
    <col min="5439" max="5444" width="3.88671875" style="16" customWidth="1"/>
    <col min="5445" max="5445" width="7.6640625" style="16" customWidth="1"/>
    <col min="5446" max="5446" width="4.6640625" style="16" customWidth="1"/>
    <col min="5447" max="5447" width="7.6640625" style="16" customWidth="1"/>
    <col min="5448" max="5448" width="4.6640625" style="16" customWidth="1"/>
    <col min="5449" max="5449" width="10.44140625" style="16" customWidth="1"/>
    <col min="5450" max="5626" width="9.109375" style="16"/>
    <col min="5627" max="5627" width="7.33203125" style="16" customWidth="1"/>
    <col min="5628" max="5628" width="14.44140625" style="16" customWidth="1"/>
    <col min="5629" max="5630" width="9.6640625" style="16" customWidth="1"/>
    <col min="5631" max="5631" width="9.44140625" style="16" customWidth="1"/>
    <col min="5632" max="5637" width="3.6640625" style="16" customWidth="1"/>
    <col min="5638" max="5638" width="9.44140625" style="16" customWidth="1"/>
    <col min="5639" max="5644" width="3.6640625" style="16" customWidth="1"/>
    <col min="5645" max="5645" width="9.44140625" style="16" customWidth="1"/>
    <col min="5646" max="5651" width="3.6640625" style="16" customWidth="1"/>
    <col min="5652" max="5652" width="9.44140625" style="16" customWidth="1"/>
    <col min="5653" max="5658" width="3.6640625" style="16" customWidth="1"/>
    <col min="5659" max="5659" width="9.44140625" style="16" customWidth="1"/>
    <col min="5660" max="5665" width="3.6640625" style="16" customWidth="1"/>
    <col min="5666" max="5666" width="9.6640625" style="16" customWidth="1"/>
    <col min="5667" max="5672" width="3.88671875" style="16" customWidth="1"/>
    <col min="5673" max="5673" width="9.6640625" style="16" customWidth="1"/>
    <col min="5674" max="5679" width="3.88671875" style="16" customWidth="1"/>
    <col min="5680" max="5680" width="9.6640625" style="16" customWidth="1"/>
    <col min="5681" max="5686" width="3.88671875" style="16" customWidth="1"/>
    <col min="5687" max="5687" width="9.6640625" style="16" customWidth="1"/>
    <col min="5688" max="5693" width="3.88671875" style="16" customWidth="1"/>
    <col min="5694" max="5694" width="9.6640625" style="16" customWidth="1"/>
    <col min="5695" max="5700" width="3.88671875" style="16" customWidth="1"/>
    <col min="5701" max="5701" width="7.6640625" style="16" customWidth="1"/>
    <col min="5702" max="5702" width="4.6640625" style="16" customWidth="1"/>
    <col min="5703" max="5703" width="7.6640625" style="16" customWidth="1"/>
    <col min="5704" max="5704" width="4.6640625" style="16" customWidth="1"/>
    <col min="5705" max="5705" width="10.44140625" style="16" customWidth="1"/>
    <col min="5706" max="5882" width="9.109375" style="16"/>
    <col min="5883" max="5883" width="7.33203125" style="16" customWidth="1"/>
    <col min="5884" max="5884" width="14.44140625" style="16" customWidth="1"/>
    <col min="5885" max="5886" width="9.6640625" style="16" customWidth="1"/>
    <col min="5887" max="5887" width="9.44140625" style="16" customWidth="1"/>
    <col min="5888" max="5893" width="3.6640625" style="16" customWidth="1"/>
    <col min="5894" max="5894" width="9.44140625" style="16" customWidth="1"/>
    <col min="5895" max="5900" width="3.6640625" style="16" customWidth="1"/>
    <col min="5901" max="5901" width="9.44140625" style="16" customWidth="1"/>
    <col min="5902" max="5907" width="3.6640625" style="16" customWidth="1"/>
    <col min="5908" max="5908" width="9.44140625" style="16" customWidth="1"/>
    <col min="5909" max="5914" width="3.6640625" style="16" customWidth="1"/>
    <col min="5915" max="5915" width="9.44140625" style="16" customWidth="1"/>
    <col min="5916" max="5921" width="3.6640625" style="16" customWidth="1"/>
    <col min="5922" max="5922" width="9.6640625" style="16" customWidth="1"/>
    <col min="5923" max="5928" width="3.88671875" style="16" customWidth="1"/>
    <col min="5929" max="5929" width="9.6640625" style="16" customWidth="1"/>
    <col min="5930" max="5935" width="3.88671875" style="16" customWidth="1"/>
    <col min="5936" max="5936" width="9.6640625" style="16" customWidth="1"/>
    <col min="5937" max="5942" width="3.88671875" style="16" customWidth="1"/>
    <col min="5943" max="5943" width="9.6640625" style="16" customWidth="1"/>
    <col min="5944" max="5949" width="3.88671875" style="16" customWidth="1"/>
    <col min="5950" max="5950" width="9.6640625" style="16" customWidth="1"/>
    <col min="5951" max="5956" width="3.88671875" style="16" customWidth="1"/>
    <col min="5957" max="5957" width="7.6640625" style="16" customWidth="1"/>
    <col min="5958" max="5958" width="4.6640625" style="16" customWidth="1"/>
    <col min="5959" max="5959" width="7.6640625" style="16" customWidth="1"/>
    <col min="5960" max="5960" width="4.6640625" style="16" customWidth="1"/>
    <col min="5961" max="5961" width="10.44140625" style="16" customWidth="1"/>
    <col min="5962" max="6138" width="9.109375" style="16"/>
    <col min="6139" max="6139" width="7.33203125" style="16" customWidth="1"/>
    <col min="6140" max="6140" width="14.44140625" style="16" customWidth="1"/>
    <col min="6141" max="6142" width="9.6640625" style="16" customWidth="1"/>
    <col min="6143" max="6143" width="9.44140625" style="16" customWidth="1"/>
    <col min="6144" max="6149" width="3.6640625" style="16" customWidth="1"/>
    <col min="6150" max="6150" width="9.44140625" style="16" customWidth="1"/>
    <col min="6151" max="6156" width="3.6640625" style="16" customWidth="1"/>
    <col min="6157" max="6157" width="9.44140625" style="16" customWidth="1"/>
    <col min="6158" max="6163" width="3.6640625" style="16" customWidth="1"/>
    <col min="6164" max="6164" width="9.44140625" style="16" customWidth="1"/>
    <col min="6165" max="6170" width="3.6640625" style="16" customWidth="1"/>
    <col min="6171" max="6171" width="9.44140625" style="16" customWidth="1"/>
    <col min="6172" max="6177" width="3.6640625" style="16" customWidth="1"/>
    <col min="6178" max="6178" width="9.6640625" style="16" customWidth="1"/>
    <col min="6179" max="6184" width="3.88671875" style="16" customWidth="1"/>
    <col min="6185" max="6185" width="9.6640625" style="16" customWidth="1"/>
    <col min="6186" max="6191" width="3.88671875" style="16" customWidth="1"/>
    <col min="6192" max="6192" width="9.6640625" style="16" customWidth="1"/>
    <col min="6193" max="6198" width="3.88671875" style="16" customWidth="1"/>
    <col min="6199" max="6199" width="9.6640625" style="16" customWidth="1"/>
    <col min="6200" max="6205" width="3.88671875" style="16" customWidth="1"/>
    <col min="6206" max="6206" width="9.6640625" style="16" customWidth="1"/>
    <col min="6207" max="6212" width="3.88671875" style="16" customWidth="1"/>
    <col min="6213" max="6213" width="7.6640625" style="16" customWidth="1"/>
    <col min="6214" max="6214" width="4.6640625" style="16" customWidth="1"/>
    <col min="6215" max="6215" width="7.6640625" style="16" customWidth="1"/>
    <col min="6216" max="6216" width="4.6640625" style="16" customWidth="1"/>
    <col min="6217" max="6217" width="10.44140625" style="16" customWidth="1"/>
    <col min="6218" max="6394" width="9.109375" style="16"/>
    <col min="6395" max="6395" width="7.33203125" style="16" customWidth="1"/>
    <col min="6396" max="6396" width="14.44140625" style="16" customWidth="1"/>
    <col min="6397" max="6398" width="9.6640625" style="16" customWidth="1"/>
    <col min="6399" max="6399" width="9.44140625" style="16" customWidth="1"/>
    <col min="6400" max="6405" width="3.6640625" style="16" customWidth="1"/>
    <col min="6406" max="6406" width="9.44140625" style="16" customWidth="1"/>
    <col min="6407" max="6412" width="3.6640625" style="16" customWidth="1"/>
    <col min="6413" max="6413" width="9.44140625" style="16" customWidth="1"/>
    <col min="6414" max="6419" width="3.6640625" style="16" customWidth="1"/>
    <col min="6420" max="6420" width="9.44140625" style="16" customWidth="1"/>
    <col min="6421" max="6426" width="3.6640625" style="16" customWidth="1"/>
    <col min="6427" max="6427" width="9.44140625" style="16" customWidth="1"/>
    <col min="6428" max="6433" width="3.6640625" style="16" customWidth="1"/>
    <col min="6434" max="6434" width="9.6640625" style="16" customWidth="1"/>
    <col min="6435" max="6440" width="3.88671875" style="16" customWidth="1"/>
    <col min="6441" max="6441" width="9.6640625" style="16" customWidth="1"/>
    <col min="6442" max="6447" width="3.88671875" style="16" customWidth="1"/>
    <col min="6448" max="6448" width="9.6640625" style="16" customWidth="1"/>
    <col min="6449" max="6454" width="3.88671875" style="16" customWidth="1"/>
    <col min="6455" max="6455" width="9.6640625" style="16" customWidth="1"/>
    <col min="6456" max="6461" width="3.88671875" style="16" customWidth="1"/>
    <col min="6462" max="6462" width="9.6640625" style="16" customWidth="1"/>
    <col min="6463" max="6468" width="3.88671875" style="16" customWidth="1"/>
    <col min="6469" max="6469" width="7.6640625" style="16" customWidth="1"/>
    <col min="6470" max="6470" width="4.6640625" style="16" customWidth="1"/>
    <col min="6471" max="6471" width="7.6640625" style="16" customWidth="1"/>
    <col min="6472" max="6472" width="4.6640625" style="16" customWidth="1"/>
    <col min="6473" max="6473" width="10.44140625" style="16" customWidth="1"/>
    <col min="6474" max="6650" width="9.109375" style="16"/>
    <col min="6651" max="6651" width="7.33203125" style="16" customWidth="1"/>
    <col min="6652" max="6652" width="14.44140625" style="16" customWidth="1"/>
    <col min="6653" max="6654" width="9.6640625" style="16" customWidth="1"/>
    <col min="6655" max="6655" width="9.44140625" style="16" customWidth="1"/>
    <col min="6656" max="6661" width="3.6640625" style="16" customWidth="1"/>
    <col min="6662" max="6662" width="9.44140625" style="16" customWidth="1"/>
    <col min="6663" max="6668" width="3.6640625" style="16" customWidth="1"/>
    <col min="6669" max="6669" width="9.44140625" style="16" customWidth="1"/>
    <col min="6670" max="6675" width="3.6640625" style="16" customWidth="1"/>
    <col min="6676" max="6676" width="9.44140625" style="16" customWidth="1"/>
    <col min="6677" max="6682" width="3.6640625" style="16" customWidth="1"/>
    <col min="6683" max="6683" width="9.44140625" style="16" customWidth="1"/>
    <col min="6684" max="6689" width="3.6640625" style="16" customWidth="1"/>
    <col min="6690" max="6690" width="9.6640625" style="16" customWidth="1"/>
    <col min="6691" max="6696" width="3.88671875" style="16" customWidth="1"/>
    <col min="6697" max="6697" width="9.6640625" style="16" customWidth="1"/>
    <col min="6698" max="6703" width="3.88671875" style="16" customWidth="1"/>
    <col min="6704" max="6704" width="9.6640625" style="16" customWidth="1"/>
    <col min="6705" max="6710" width="3.88671875" style="16" customWidth="1"/>
    <col min="6711" max="6711" width="9.6640625" style="16" customWidth="1"/>
    <col min="6712" max="6717" width="3.88671875" style="16" customWidth="1"/>
    <col min="6718" max="6718" width="9.6640625" style="16" customWidth="1"/>
    <col min="6719" max="6724" width="3.88671875" style="16" customWidth="1"/>
    <col min="6725" max="6725" width="7.6640625" style="16" customWidth="1"/>
    <col min="6726" max="6726" width="4.6640625" style="16" customWidth="1"/>
    <col min="6727" max="6727" width="7.6640625" style="16" customWidth="1"/>
    <col min="6728" max="6728" width="4.6640625" style="16" customWidth="1"/>
    <col min="6729" max="6729" width="10.44140625" style="16" customWidth="1"/>
    <col min="6730" max="6906" width="9.109375" style="16"/>
    <col min="6907" max="6907" width="7.33203125" style="16" customWidth="1"/>
    <col min="6908" max="6908" width="14.44140625" style="16" customWidth="1"/>
    <col min="6909" max="6910" width="9.6640625" style="16" customWidth="1"/>
    <col min="6911" max="6911" width="9.44140625" style="16" customWidth="1"/>
    <col min="6912" max="6917" width="3.6640625" style="16" customWidth="1"/>
    <col min="6918" max="6918" width="9.44140625" style="16" customWidth="1"/>
    <col min="6919" max="6924" width="3.6640625" style="16" customWidth="1"/>
    <col min="6925" max="6925" width="9.44140625" style="16" customWidth="1"/>
    <col min="6926" max="6931" width="3.6640625" style="16" customWidth="1"/>
    <col min="6932" max="6932" width="9.44140625" style="16" customWidth="1"/>
    <col min="6933" max="6938" width="3.6640625" style="16" customWidth="1"/>
    <col min="6939" max="6939" width="9.44140625" style="16" customWidth="1"/>
    <col min="6940" max="6945" width="3.6640625" style="16" customWidth="1"/>
    <col min="6946" max="6946" width="9.6640625" style="16" customWidth="1"/>
    <col min="6947" max="6952" width="3.88671875" style="16" customWidth="1"/>
    <col min="6953" max="6953" width="9.6640625" style="16" customWidth="1"/>
    <col min="6954" max="6959" width="3.88671875" style="16" customWidth="1"/>
    <col min="6960" max="6960" width="9.6640625" style="16" customWidth="1"/>
    <col min="6961" max="6966" width="3.88671875" style="16" customWidth="1"/>
    <col min="6967" max="6967" width="9.6640625" style="16" customWidth="1"/>
    <col min="6968" max="6973" width="3.88671875" style="16" customWidth="1"/>
    <col min="6974" max="6974" width="9.6640625" style="16" customWidth="1"/>
    <col min="6975" max="6980" width="3.88671875" style="16" customWidth="1"/>
    <col min="6981" max="6981" width="7.6640625" style="16" customWidth="1"/>
    <col min="6982" max="6982" width="4.6640625" style="16" customWidth="1"/>
    <col min="6983" max="6983" width="7.6640625" style="16" customWidth="1"/>
    <col min="6984" max="6984" width="4.6640625" style="16" customWidth="1"/>
    <col min="6985" max="6985" width="10.44140625" style="16" customWidth="1"/>
    <col min="6986" max="7162" width="9.109375" style="16"/>
    <col min="7163" max="7163" width="7.33203125" style="16" customWidth="1"/>
    <col min="7164" max="7164" width="14.44140625" style="16" customWidth="1"/>
    <col min="7165" max="7166" width="9.6640625" style="16" customWidth="1"/>
    <col min="7167" max="7167" width="9.44140625" style="16" customWidth="1"/>
    <col min="7168" max="7173" width="3.6640625" style="16" customWidth="1"/>
    <col min="7174" max="7174" width="9.44140625" style="16" customWidth="1"/>
    <col min="7175" max="7180" width="3.6640625" style="16" customWidth="1"/>
    <col min="7181" max="7181" width="9.44140625" style="16" customWidth="1"/>
    <col min="7182" max="7187" width="3.6640625" style="16" customWidth="1"/>
    <col min="7188" max="7188" width="9.44140625" style="16" customWidth="1"/>
    <col min="7189" max="7194" width="3.6640625" style="16" customWidth="1"/>
    <col min="7195" max="7195" width="9.44140625" style="16" customWidth="1"/>
    <col min="7196" max="7201" width="3.6640625" style="16" customWidth="1"/>
    <col min="7202" max="7202" width="9.6640625" style="16" customWidth="1"/>
    <col min="7203" max="7208" width="3.88671875" style="16" customWidth="1"/>
    <col min="7209" max="7209" width="9.6640625" style="16" customWidth="1"/>
    <col min="7210" max="7215" width="3.88671875" style="16" customWidth="1"/>
    <col min="7216" max="7216" width="9.6640625" style="16" customWidth="1"/>
    <col min="7217" max="7222" width="3.88671875" style="16" customWidth="1"/>
    <col min="7223" max="7223" width="9.6640625" style="16" customWidth="1"/>
    <col min="7224" max="7229" width="3.88671875" style="16" customWidth="1"/>
    <col min="7230" max="7230" width="9.6640625" style="16" customWidth="1"/>
    <col min="7231" max="7236" width="3.88671875" style="16" customWidth="1"/>
    <col min="7237" max="7237" width="7.6640625" style="16" customWidth="1"/>
    <col min="7238" max="7238" width="4.6640625" style="16" customWidth="1"/>
    <col min="7239" max="7239" width="7.6640625" style="16" customWidth="1"/>
    <col min="7240" max="7240" width="4.6640625" style="16" customWidth="1"/>
    <col min="7241" max="7241" width="10.44140625" style="16" customWidth="1"/>
    <col min="7242" max="7418" width="9.109375" style="16"/>
    <col min="7419" max="7419" width="7.33203125" style="16" customWidth="1"/>
    <col min="7420" max="7420" width="14.44140625" style="16" customWidth="1"/>
    <col min="7421" max="7422" width="9.6640625" style="16" customWidth="1"/>
    <col min="7423" max="7423" width="9.44140625" style="16" customWidth="1"/>
    <col min="7424" max="7429" width="3.6640625" style="16" customWidth="1"/>
    <col min="7430" max="7430" width="9.44140625" style="16" customWidth="1"/>
    <col min="7431" max="7436" width="3.6640625" style="16" customWidth="1"/>
    <col min="7437" max="7437" width="9.44140625" style="16" customWidth="1"/>
    <col min="7438" max="7443" width="3.6640625" style="16" customWidth="1"/>
    <col min="7444" max="7444" width="9.44140625" style="16" customWidth="1"/>
    <col min="7445" max="7450" width="3.6640625" style="16" customWidth="1"/>
    <col min="7451" max="7451" width="9.44140625" style="16" customWidth="1"/>
    <col min="7452" max="7457" width="3.6640625" style="16" customWidth="1"/>
    <col min="7458" max="7458" width="9.6640625" style="16" customWidth="1"/>
    <col min="7459" max="7464" width="3.88671875" style="16" customWidth="1"/>
    <col min="7465" max="7465" width="9.6640625" style="16" customWidth="1"/>
    <col min="7466" max="7471" width="3.88671875" style="16" customWidth="1"/>
    <col min="7472" max="7472" width="9.6640625" style="16" customWidth="1"/>
    <col min="7473" max="7478" width="3.88671875" style="16" customWidth="1"/>
    <col min="7479" max="7479" width="9.6640625" style="16" customWidth="1"/>
    <col min="7480" max="7485" width="3.88671875" style="16" customWidth="1"/>
    <col min="7486" max="7486" width="9.6640625" style="16" customWidth="1"/>
    <col min="7487" max="7492" width="3.88671875" style="16" customWidth="1"/>
    <col min="7493" max="7493" width="7.6640625" style="16" customWidth="1"/>
    <col min="7494" max="7494" width="4.6640625" style="16" customWidth="1"/>
    <col min="7495" max="7495" width="7.6640625" style="16" customWidth="1"/>
    <col min="7496" max="7496" width="4.6640625" style="16" customWidth="1"/>
    <col min="7497" max="7497" width="10.44140625" style="16" customWidth="1"/>
    <col min="7498" max="7674" width="9.109375" style="16"/>
    <col min="7675" max="7675" width="7.33203125" style="16" customWidth="1"/>
    <col min="7676" max="7676" width="14.44140625" style="16" customWidth="1"/>
    <col min="7677" max="7678" width="9.6640625" style="16" customWidth="1"/>
    <col min="7679" max="7679" width="9.44140625" style="16" customWidth="1"/>
    <col min="7680" max="7685" width="3.6640625" style="16" customWidth="1"/>
    <col min="7686" max="7686" width="9.44140625" style="16" customWidth="1"/>
    <col min="7687" max="7692" width="3.6640625" style="16" customWidth="1"/>
    <col min="7693" max="7693" width="9.44140625" style="16" customWidth="1"/>
    <col min="7694" max="7699" width="3.6640625" style="16" customWidth="1"/>
    <col min="7700" max="7700" width="9.44140625" style="16" customWidth="1"/>
    <col min="7701" max="7706" width="3.6640625" style="16" customWidth="1"/>
    <col min="7707" max="7707" width="9.44140625" style="16" customWidth="1"/>
    <col min="7708" max="7713" width="3.6640625" style="16" customWidth="1"/>
    <col min="7714" max="7714" width="9.6640625" style="16" customWidth="1"/>
    <col min="7715" max="7720" width="3.88671875" style="16" customWidth="1"/>
    <col min="7721" max="7721" width="9.6640625" style="16" customWidth="1"/>
    <col min="7722" max="7727" width="3.88671875" style="16" customWidth="1"/>
    <col min="7728" max="7728" width="9.6640625" style="16" customWidth="1"/>
    <col min="7729" max="7734" width="3.88671875" style="16" customWidth="1"/>
    <col min="7735" max="7735" width="9.6640625" style="16" customWidth="1"/>
    <col min="7736" max="7741" width="3.88671875" style="16" customWidth="1"/>
    <col min="7742" max="7742" width="9.6640625" style="16" customWidth="1"/>
    <col min="7743" max="7748" width="3.88671875" style="16" customWidth="1"/>
    <col min="7749" max="7749" width="7.6640625" style="16" customWidth="1"/>
    <col min="7750" max="7750" width="4.6640625" style="16" customWidth="1"/>
    <col min="7751" max="7751" width="7.6640625" style="16" customWidth="1"/>
    <col min="7752" max="7752" width="4.6640625" style="16" customWidth="1"/>
    <col min="7753" max="7753" width="10.44140625" style="16" customWidth="1"/>
    <col min="7754" max="7930" width="9.109375" style="16"/>
    <col min="7931" max="7931" width="7.33203125" style="16" customWidth="1"/>
    <col min="7932" max="7932" width="14.44140625" style="16" customWidth="1"/>
    <col min="7933" max="7934" width="9.6640625" style="16" customWidth="1"/>
    <col min="7935" max="7935" width="9.44140625" style="16" customWidth="1"/>
    <col min="7936" max="7941" width="3.6640625" style="16" customWidth="1"/>
    <col min="7942" max="7942" width="9.44140625" style="16" customWidth="1"/>
    <col min="7943" max="7948" width="3.6640625" style="16" customWidth="1"/>
    <col min="7949" max="7949" width="9.44140625" style="16" customWidth="1"/>
    <col min="7950" max="7955" width="3.6640625" style="16" customWidth="1"/>
    <col min="7956" max="7956" width="9.44140625" style="16" customWidth="1"/>
    <col min="7957" max="7962" width="3.6640625" style="16" customWidth="1"/>
    <col min="7963" max="7963" width="9.44140625" style="16" customWidth="1"/>
    <col min="7964" max="7969" width="3.6640625" style="16" customWidth="1"/>
    <col min="7970" max="7970" width="9.6640625" style="16" customWidth="1"/>
    <col min="7971" max="7976" width="3.88671875" style="16" customWidth="1"/>
    <col min="7977" max="7977" width="9.6640625" style="16" customWidth="1"/>
    <col min="7978" max="7983" width="3.88671875" style="16" customWidth="1"/>
    <col min="7984" max="7984" width="9.6640625" style="16" customWidth="1"/>
    <col min="7985" max="7990" width="3.88671875" style="16" customWidth="1"/>
    <col min="7991" max="7991" width="9.6640625" style="16" customWidth="1"/>
    <col min="7992" max="7997" width="3.88671875" style="16" customWidth="1"/>
    <col min="7998" max="7998" width="9.6640625" style="16" customWidth="1"/>
    <col min="7999" max="8004" width="3.88671875" style="16" customWidth="1"/>
    <col min="8005" max="8005" width="7.6640625" style="16" customWidth="1"/>
    <col min="8006" max="8006" width="4.6640625" style="16" customWidth="1"/>
    <col min="8007" max="8007" width="7.6640625" style="16" customWidth="1"/>
    <col min="8008" max="8008" width="4.6640625" style="16" customWidth="1"/>
    <col min="8009" max="8009" width="10.44140625" style="16" customWidth="1"/>
    <col min="8010" max="8186" width="9.109375" style="16"/>
    <col min="8187" max="8187" width="7.33203125" style="16" customWidth="1"/>
    <col min="8188" max="8188" width="14.44140625" style="16" customWidth="1"/>
    <col min="8189" max="8190" width="9.6640625" style="16" customWidth="1"/>
    <col min="8191" max="8191" width="9.44140625" style="16" customWidth="1"/>
    <col min="8192" max="8197" width="3.6640625" style="16" customWidth="1"/>
    <col min="8198" max="8198" width="9.44140625" style="16" customWidth="1"/>
    <col min="8199" max="8204" width="3.6640625" style="16" customWidth="1"/>
    <col min="8205" max="8205" width="9.44140625" style="16" customWidth="1"/>
    <col min="8206" max="8211" width="3.6640625" style="16" customWidth="1"/>
    <col min="8212" max="8212" width="9.44140625" style="16" customWidth="1"/>
    <col min="8213" max="8218" width="3.6640625" style="16" customWidth="1"/>
    <col min="8219" max="8219" width="9.44140625" style="16" customWidth="1"/>
    <col min="8220" max="8225" width="3.6640625" style="16" customWidth="1"/>
    <col min="8226" max="8226" width="9.6640625" style="16" customWidth="1"/>
    <col min="8227" max="8232" width="3.88671875" style="16" customWidth="1"/>
    <col min="8233" max="8233" width="9.6640625" style="16" customWidth="1"/>
    <col min="8234" max="8239" width="3.88671875" style="16" customWidth="1"/>
    <col min="8240" max="8240" width="9.6640625" style="16" customWidth="1"/>
    <col min="8241" max="8246" width="3.88671875" style="16" customWidth="1"/>
    <col min="8247" max="8247" width="9.6640625" style="16" customWidth="1"/>
    <col min="8248" max="8253" width="3.88671875" style="16" customWidth="1"/>
    <col min="8254" max="8254" width="9.6640625" style="16" customWidth="1"/>
    <col min="8255" max="8260" width="3.88671875" style="16" customWidth="1"/>
    <col min="8261" max="8261" width="7.6640625" style="16" customWidth="1"/>
    <col min="8262" max="8262" width="4.6640625" style="16" customWidth="1"/>
    <col min="8263" max="8263" width="7.6640625" style="16" customWidth="1"/>
    <col min="8264" max="8264" width="4.6640625" style="16" customWidth="1"/>
    <col min="8265" max="8265" width="10.44140625" style="16" customWidth="1"/>
    <col min="8266" max="8442" width="9.109375" style="16"/>
    <col min="8443" max="8443" width="7.33203125" style="16" customWidth="1"/>
    <col min="8444" max="8444" width="14.44140625" style="16" customWidth="1"/>
    <col min="8445" max="8446" width="9.6640625" style="16" customWidth="1"/>
    <col min="8447" max="8447" width="9.44140625" style="16" customWidth="1"/>
    <col min="8448" max="8453" width="3.6640625" style="16" customWidth="1"/>
    <col min="8454" max="8454" width="9.44140625" style="16" customWidth="1"/>
    <col min="8455" max="8460" width="3.6640625" style="16" customWidth="1"/>
    <col min="8461" max="8461" width="9.44140625" style="16" customWidth="1"/>
    <col min="8462" max="8467" width="3.6640625" style="16" customWidth="1"/>
    <col min="8468" max="8468" width="9.44140625" style="16" customWidth="1"/>
    <col min="8469" max="8474" width="3.6640625" style="16" customWidth="1"/>
    <col min="8475" max="8475" width="9.44140625" style="16" customWidth="1"/>
    <col min="8476" max="8481" width="3.6640625" style="16" customWidth="1"/>
    <col min="8482" max="8482" width="9.6640625" style="16" customWidth="1"/>
    <col min="8483" max="8488" width="3.88671875" style="16" customWidth="1"/>
    <col min="8489" max="8489" width="9.6640625" style="16" customWidth="1"/>
    <col min="8490" max="8495" width="3.88671875" style="16" customWidth="1"/>
    <col min="8496" max="8496" width="9.6640625" style="16" customWidth="1"/>
    <col min="8497" max="8502" width="3.88671875" style="16" customWidth="1"/>
    <col min="8503" max="8503" width="9.6640625" style="16" customWidth="1"/>
    <col min="8504" max="8509" width="3.88671875" style="16" customWidth="1"/>
    <col min="8510" max="8510" width="9.6640625" style="16" customWidth="1"/>
    <col min="8511" max="8516" width="3.88671875" style="16" customWidth="1"/>
    <col min="8517" max="8517" width="7.6640625" style="16" customWidth="1"/>
    <col min="8518" max="8518" width="4.6640625" style="16" customWidth="1"/>
    <col min="8519" max="8519" width="7.6640625" style="16" customWidth="1"/>
    <col min="8520" max="8520" width="4.6640625" style="16" customWidth="1"/>
    <col min="8521" max="8521" width="10.44140625" style="16" customWidth="1"/>
    <col min="8522" max="8698" width="9.109375" style="16"/>
    <col min="8699" max="8699" width="7.33203125" style="16" customWidth="1"/>
    <col min="8700" max="8700" width="14.44140625" style="16" customWidth="1"/>
    <col min="8701" max="8702" width="9.6640625" style="16" customWidth="1"/>
    <col min="8703" max="8703" width="9.44140625" style="16" customWidth="1"/>
    <col min="8704" max="8709" width="3.6640625" style="16" customWidth="1"/>
    <col min="8710" max="8710" width="9.44140625" style="16" customWidth="1"/>
    <col min="8711" max="8716" width="3.6640625" style="16" customWidth="1"/>
    <col min="8717" max="8717" width="9.44140625" style="16" customWidth="1"/>
    <col min="8718" max="8723" width="3.6640625" style="16" customWidth="1"/>
    <col min="8724" max="8724" width="9.44140625" style="16" customWidth="1"/>
    <col min="8725" max="8730" width="3.6640625" style="16" customWidth="1"/>
    <col min="8731" max="8731" width="9.44140625" style="16" customWidth="1"/>
    <col min="8732" max="8737" width="3.6640625" style="16" customWidth="1"/>
    <col min="8738" max="8738" width="9.6640625" style="16" customWidth="1"/>
    <col min="8739" max="8744" width="3.88671875" style="16" customWidth="1"/>
    <col min="8745" max="8745" width="9.6640625" style="16" customWidth="1"/>
    <col min="8746" max="8751" width="3.88671875" style="16" customWidth="1"/>
    <col min="8752" max="8752" width="9.6640625" style="16" customWidth="1"/>
    <col min="8753" max="8758" width="3.88671875" style="16" customWidth="1"/>
    <col min="8759" max="8759" width="9.6640625" style="16" customWidth="1"/>
    <col min="8760" max="8765" width="3.88671875" style="16" customWidth="1"/>
    <col min="8766" max="8766" width="9.6640625" style="16" customWidth="1"/>
    <col min="8767" max="8772" width="3.88671875" style="16" customWidth="1"/>
    <col min="8773" max="8773" width="7.6640625" style="16" customWidth="1"/>
    <col min="8774" max="8774" width="4.6640625" style="16" customWidth="1"/>
    <col min="8775" max="8775" width="7.6640625" style="16" customWidth="1"/>
    <col min="8776" max="8776" width="4.6640625" style="16" customWidth="1"/>
    <col min="8777" max="8777" width="10.44140625" style="16" customWidth="1"/>
    <col min="8778" max="8954" width="9.109375" style="16"/>
    <col min="8955" max="8955" width="7.33203125" style="16" customWidth="1"/>
    <col min="8956" max="8956" width="14.44140625" style="16" customWidth="1"/>
    <col min="8957" max="8958" width="9.6640625" style="16" customWidth="1"/>
    <col min="8959" max="8959" width="9.44140625" style="16" customWidth="1"/>
    <col min="8960" max="8965" width="3.6640625" style="16" customWidth="1"/>
    <col min="8966" max="8966" width="9.44140625" style="16" customWidth="1"/>
    <col min="8967" max="8972" width="3.6640625" style="16" customWidth="1"/>
    <col min="8973" max="8973" width="9.44140625" style="16" customWidth="1"/>
    <col min="8974" max="8979" width="3.6640625" style="16" customWidth="1"/>
    <col min="8980" max="8980" width="9.44140625" style="16" customWidth="1"/>
    <col min="8981" max="8986" width="3.6640625" style="16" customWidth="1"/>
    <col min="8987" max="8987" width="9.44140625" style="16" customWidth="1"/>
    <col min="8988" max="8993" width="3.6640625" style="16" customWidth="1"/>
    <col min="8994" max="8994" width="9.6640625" style="16" customWidth="1"/>
    <col min="8995" max="9000" width="3.88671875" style="16" customWidth="1"/>
    <col min="9001" max="9001" width="9.6640625" style="16" customWidth="1"/>
    <col min="9002" max="9007" width="3.88671875" style="16" customWidth="1"/>
    <col min="9008" max="9008" width="9.6640625" style="16" customWidth="1"/>
    <col min="9009" max="9014" width="3.88671875" style="16" customWidth="1"/>
    <col min="9015" max="9015" width="9.6640625" style="16" customWidth="1"/>
    <col min="9016" max="9021" width="3.88671875" style="16" customWidth="1"/>
    <col min="9022" max="9022" width="9.6640625" style="16" customWidth="1"/>
    <col min="9023" max="9028" width="3.88671875" style="16" customWidth="1"/>
    <col min="9029" max="9029" width="7.6640625" style="16" customWidth="1"/>
    <col min="9030" max="9030" width="4.6640625" style="16" customWidth="1"/>
    <col min="9031" max="9031" width="7.6640625" style="16" customWidth="1"/>
    <col min="9032" max="9032" width="4.6640625" style="16" customWidth="1"/>
    <col min="9033" max="9033" width="10.44140625" style="16" customWidth="1"/>
    <col min="9034" max="9210" width="9.109375" style="16"/>
    <col min="9211" max="9211" width="7.33203125" style="16" customWidth="1"/>
    <col min="9212" max="9212" width="14.44140625" style="16" customWidth="1"/>
    <col min="9213" max="9214" width="9.6640625" style="16" customWidth="1"/>
    <col min="9215" max="9215" width="9.44140625" style="16" customWidth="1"/>
    <col min="9216" max="9221" width="3.6640625" style="16" customWidth="1"/>
    <col min="9222" max="9222" width="9.44140625" style="16" customWidth="1"/>
    <col min="9223" max="9228" width="3.6640625" style="16" customWidth="1"/>
    <col min="9229" max="9229" width="9.44140625" style="16" customWidth="1"/>
    <col min="9230" max="9235" width="3.6640625" style="16" customWidth="1"/>
    <col min="9236" max="9236" width="9.44140625" style="16" customWidth="1"/>
    <col min="9237" max="9242" width="3.6640625" style="16" customWidth="1"/>
    <col min="9243" max="9243" width="9.44140625" style="16" customWidth="1"/>
    <col min="9244" max="9249" width="3.6640625" style="16" customWidth="1"/>
    <col min="9250" max="9250" width="9.6640625" style="16" customWidth="1"/>
    <col min="9251" max="9256" width="3.88671875" style="16" customWidth="1"/>
    <col min="9257" max="9257" width="9.6640625" style="16" customWidth="1"/>
    <col min="9258" max="9263" width="3.88671875" style="16" customWidth="1"/>
    <col min="9264" max="9264" width="9.6640625" style="16" customWidth="1"/>
    <col min="9265" max="9270" width="3.88671875" style="16" customWidth="1"/>
    <col min="9271" max="9271" width="9.6640625" style="16" customWidth="1"/>
    <col min="9272" max="9277" width="3.88671875" style="16" customWidth="1"/>
    <col min="9278" max="9278" width="9.6640625" style="16" customWidth="1"/>
    <col min="9279" max="9284" width="3.88671875" style="16" customWidth="1"/>
    <col min="9285" max="9285" width="7.6640625" style="16" customWidth="1"/>
    <col min="9286" max="9286" width="4.6640625" style="16" customWidth="1"/>
    <col min="9287" max="9287" width="7.6640625" style="16" customWidth="1"/>
    <col min="9288" max="9288" width="4.6640625" style="16" customWidth="1"/>
    <col min="9289" max="9289" width="10.44140625" style="16" customWidth="1"/>
    <col min="9290" max="9466" width="9.109375" style="16"/>
    <col min="9467" max="9467" width="7.33203125" style="16" customWidth="1"/>
    <col min="9468" max="9468" width="14.44140625" style="16" customWidth="1"/>
    <col min="9469" max="9470" width="9.6640625" style="16" customWidth="1"/>
    <col min="9471" max="9471" width="9.44140625" style="16" customWidth="1"/>
    <col min="9472" max="9477" width="3.6640625" style="16" customWidth="1"/>
    <col min="9478" max="9478" width="9.44140625" style="16" customWidth="1"/>
    <col min="9479" max="9484" width="3.6640625" style="16" customWidth="1"/>
    <col min="9485" max="9485" width="9.44140625" style="16" customWidth="1"/>
    <col min="9486" max="9491" width="3.6640625" style="16" customWidth="1"/>
    <col min="9492" max="9492" width="9.44140625" style="16" customWidth="1"/>
    <col min="9493" max="9498" width="3.6640625" style="16" customWidth="1"/>
    <col min="9499" max="9499" width="9.44140625" style="16" customWidth="1"/>
    <col min="9500" max="9505" width="3.6640625" style="16" customWidth="1"/>
    <col min="9506" max="9506" width="9.6640625" style="16" customWidth="1"/>
    <col min="9507" max="9512" width="3.88671875" style="16" customWidth="1"/>
    <col min="9513" max="9513" width="9.6640625" style="16" customWidth="1"/>
    <col min="9514" max="9519" width="3.88671875" style="16" customWidth="1"/>
    <col min="9520" max="9520" width="9.6640625" style="16" customWidth="1"/>
    <col min="9521" max="9526" width="3.88671875" style="16" customWidth="1"/>
    <col min="9527" max="9527" width="9.6640625" style="16" customWidth="1"/>
    <col min="9528" max="9533" width="3.88671875" style="16" customWidth="1"/>
    <col min="9534" max="9534" width="9.6640625" style="16" customWidth="1"/>
    <col min="9535" max="9540" width="3.88671875" style="16" customWidth="1"/>
    <col min="9541" max="9541" width="7.6640625" style="16" customWidth="1"/>
    <col min="9542" max="9542" width="4.6640625" style="16" customWidth="1"/>
    <col min="9543" max="9543" width="7.6640625" style="16" customWidth="1"/>
    <col min="9544" max="9544" width="4.6640625" style="16" customWidth="1"/>
    <col min="9545" max="9545" width="10.44140625" style="16" customWidth="1"/>
    <col min="9546" max="9722" width="9.109375" style="16"/>
    <col min="9723" max="9723" width="7.33203125" style="16" customWidth="1"/>
    <col min="9724" max="9724" width="14.44140625" style="16" customWidth="1"/>
    <col min="9725" max="9726" width="9.6640625" style="16" customWidth="1"/>
    <col min="9727" max="9727" width="9.44140625" style="16" customWidth="1"/>
    <col min="9728" max="9733" width="3.6640625" style="16" customWidth="1"/>
    <col min="9734" max="9734" width="9.44140625" style="16" customWidth="1"/>
    <col min="9735" max="9740" width="3.6640625" style="16" customWidth="1"/>
    <col min="9741" max="9741" width="9.44140625" style="16" customWidth="1"/>
    <col min="9742" max="9747" width="3.6640625" style="16" customWidth="1"/>
    <col min="9748" max="9748" width="9.44140625" style="16" customWidth="1"/>
    <col min="9749" max="9754" width="3.6640625" style="16" customWidth="1"/>
    <col min="9755" max="9755" width="9.44140625" style="16" customWidth="1"/>
    <col min="9756" max="9761" width="3.6640625" style="16" customWidth="1"/>
    <col min="9762" max="9762" width="9.6640625" style="16" customWidth="1"/>
    <col min="9763" max="9768" width="3.88671875" style="16" customWidth="1"/>
    <col min="9769" max="9769" width="9.6640625" style="16" customWidth="1"/>
    <col min="9770" max="9775" width="3.88671875" style="16" customWidth="1"/>
    <col min="9776" max="9776" width="9.6640625" style="16" customWidth="1"/>
    <col min="9777" max="9782" width="3.88671875" style="16" customWidth="1"/>
    <col min="9783" max="9783" width="9.6640625" style="16" customWidth="1"/>
    <col min="9784" max="9789" width="3.88671875" style="16" customWidth="1"/>
    <col min="9790" max="9790" width="9.6640625" style="16" customWidth="1"/>
    <col min="9791" max="9796" width="3.88671875" style="16" customWidth="1"/>
    <col min="9797" max="9797" width="7.6640625" style="16" customWidth="1"/>
    <col min="9798" max="9798" width="4.6640625" style="16" customWidth="1"/>
    <col min="9799" max="9799" width="7.6640625" style="16" customWidth="1"/>
    <col min="9800" max="9800" width="4.6640625" style="16" customWidth="1"/>
    <col min="9801" max="9801" width="10.44140625" style="16" customWidth="1"/>
    <col min="9802" max="9978" width="9.109375" style="16"/>
    <col min="9979" max="9979" width="7.33203125" style="16" customWidth="1"/>
    <col min="9980" max="9980" width="14.44140625" style="16" customWidth="1"/>
    <col min="9981" max="9982" width="9.6640625" style="16" customWidth="1"/>
    <col min="9983" max="9983" width="9.44140625" style="16" customWidth="1"/>
    <col min="9984" max="9989" width="3.6640625" style="16" customWidth="1"/>
    <col min="9990" max="9990" width="9.44140625" style="16" customWidth="1"/>
    <col min="9991" max="9996" width="3.6640625" style="16" customWidth="1"/>
    <col min="9997" max="9997" width="9.44140625" style="16" customWidth="1"/>
    <col min="9998" max="10003" width="3.6640625" style="16" customWidth="1"/>
    <col min="10004" max="10004" width="9.44140625" style="16" customWidth="1"/>
    <col min="10005" max="10010" width="3.6640625" style="16" customWidth="1"/>
    <col min="10011" max="10011" width="9.44140625" style="16" customWidth="1"/>
    <col min="10012" max="10017" width="3.6640625" style="16" customWidth="1"/>
    <col min="10018" max="10018" width="9.6640625" style="16" customWidth="1"/>
    <col min="10019" max="10024" width="3.88671875" style="16" customWidth="1"/>
    <col min="10025" max="10025" width="9.6640625" style="16" customWidth="1"/>
    <col min="10026" max="10031" width="3.88671875" style="16" customWidth="1"/>
    <col min="10032" max="10032" width="9.6640625" style="16" customWidth="1"/>
    <col min="10033" max="10038" width="3.88671875" style="16" customWidth="1"/>
    <col min="10039" max="10039" width="9.6640625" style="16" customWidth="1"/>
    <col min="10040" max="10045" width="3.88671875" style="16" customWidth="1"/>
    <col min="10046" max="10046" width="9.6640625" style="16" customWidth="1"/>
    <col min="10047" max="10052" width="3.88671875" style="16" customWidth="1"/>
    <col min="10053" max="10053" width="7.6640625" style="16" customWidth="1"/>
    <col min="10054" max="10054" width="4.6640625" style="16" customWidth="1"/>
    <col min="10055" max="10055" width="7.6640625" style="16" customWidth="1"/>
    <col min="10056" max="10056" width="4.6640625" style="16" customWidth="1"/>
    <col min="10057" max="10057" width="10.44140625" style="16" customWidth="1"/>
    <col min="10058" max="10234" width="9.109375" style="16"/>
    <col min="10235" max="10235" width="7.33203125" style="16" customWidth="1"/>
    <col min="10236" max="10236" width="14.44140625" style="16" customWidth="1"/>
    <col min="10237" max="10238" width="9.6640625" style="16" customWidth="1"/>
    <col min="10239" max="10239" width="9.44140625" style="16" customWidth="1"/>
    <col min="10240" max="10245" width="3.6640625" style="16" customWidth="1"/>
    <col min="10246" max="10246" width="9.44140625" style="16" customWidth="1"/>
    <col min="10247" max="10252" width="3.6640625" style="16" customWidth="1"/>
    <col min="10253" max="10253" width="9.44140625" style="16" customWidth="1"/>
    <col min="10254" max="10259" width="3.6640625" style="16" customWidth="1"/>
    <col min="10260" max="10260" width="9.44140625" style="16" customWidth="1"/>
    <col min="10261" max="10266" width="3.6640625" style="16" customWidth="1"/>
    <col min="10267" max="10267" width="9.44140625" style="16" customWidth="1"/>
    <col min="10268" max="10273" width="3.6640625" style="16" customWidth="1"/>
    <col min="10274" max="10274" width="9.6640625" style="16" customWidth="1"/>
    <col min="10275" max="10280" width="3.88671875" style="16" customWidth="1"/>
    <col min="10281" max="10281" width="9.6640625" style="16" customWidth="1"/>
    <col min="10282" max="10287" width="3.88671875" style="16" customWidth="1"/>
    <col min="10288" max="10288" width="9.6640625" style="16" customWidth="1"/>
    <col min="10289" max="10294" width="3.88671875" style="16" customWidth="1"/>
    <col min="10295" max="10295" width="9.6640625" style="16" customWidth="1"/>
    <col min="10296" max="10301" width="3.88671875" style="16" customWidth="1"/>
    <col min="10302" max="10302" width="9.6640625" style="16" customWidth="1"/>
    <col min="10303" max="10308" width="3.88671875" style="16" customWidth="1"/>
    <col min="10309" max="10309" width="7.6640625" style="16" customWidth="1"/>
    <col min="10310" max="10310" width="4.6640625" style="16" customWidth="1"/>
    <col min="10311" max="10311" width="7.6640625" style="16" customWidth="1"/>
    <col min="10312" max="10312" width="4.6640625" style="16" customWidth="1"/>
    <col min="10313" max="10313" width="10.44140625" style="16" customWidth="1"/>
    <col min="10314" max="10490" width="9.109375" style="16"/>
    <col min="10491" max="10491" width="7.33203125" style="16" customWidth="1"/>
    <col min="10492" max="10492" width="14.44140625" style="16" customWidth="1"/>
    <col min="10493" max="10494" width="9.6640625" style="16" customWidth="1"/>
    <col min="10495" max="10495" width="9.44140625" style="16" customWidth="1"/>
    <col min="10496" max="10501" width="3.6640625" style="16" customWidth="1"/>
    <col min="10502" max="10502" width="9.44140625" style="16" customWidth="1"/>
    <col min="10503" max="10508" width="3.6640625" style="16" customWidth="1"/>
    <col min="10509" max="10509" width="9.44140625" style="16" customWidth="1"/>
    <col min="10510" max="10515" width="3.6640625" style="16" customWidth="1"/>
    <col min="10516" max="10516" width="9.44140625" style="16" customWidth="1"/>
    <col min="10517" max="10522" width="3.6640625" style="16" customWidth="1"/>
    <col min="10523" max="10523" width="9.44140625" style="16" customWidth="1"/>
    <col min="10524" max="10529" width="3.6640625" style="16" customWidth="1"/>
    <col min="10530" max="10530" width="9.6640625" style="16" customWidth="1"/>
    <col min="10531" max="10536" width="3.88671875" style="16" customWidth="1"/>
    <col min="10537" max="10537" width="9.6640625" style="16" customWidth="1"/>
    <col min="10538" max="10543" width="3.88671875" style="16" customWidth="1"/>
    <col min="10544" max="10544" width="9.6640625" style="16" customWidth="1"/>
    <col min="10545" max="10550" width="3.88671875" style="16" customWidth="1"/>
    <col min="10551" max="10551" width="9.6640625" style="16" customWidth="1"/>
    <col min="10552" max="10557" width="3.88671875" style="16" customWidth="1"/>
    <col min="10558" max="10558" width="9.6640625" style="16" customWidth="1"/>
    <col min="10559" max="10564" width="3.88671875" style="16" customWidth="1"/>
    <col min="10565" max="10565" width="7.6640625" style="16" customWidth="1"/>
    <col min="10566" max="10566" width="4.6640625" style="16" customWidth="1"/>
    <col min="10567" max="10567" width="7.6640625" style="16" customWidth="1"/>
    <col min="10568" max="10568" width="4.6640625" style="16" customWidth="1"/>
    <col min="10569" max="10569" width="10.44140625" style="16" customWidth="1"/>
    <col min="10570" max="10746" width="9.109375" style="16"/>
    <col min="10747" max="10747" width="7.33203125" style="16" customWidth="1"/>
    <col min="10748" max="10748" width="14.44140625" style="16" customWidth="1"/>
    <col min="10749" max="10750" width="9.6640625" style="16" customWidth="1"/>
    <col min="10751" max="10751" width="9.44140625" style="16" customWidth="1"/>
    <col min="10752" max="10757" width="3.6640625" style="16" customWidth="1"/>
    <col min="10758" max="10758" width="9.44140625" style="16" customWidth="1"/>
    <col min="10759" max="10764" width="3.6640625" style="16" customWidth="1"/>
    <col min="10765" max="10765" width="9.44140625" style="16" customWidth="1"/>
    <col min="10766" max="10771" width="3.6640625" style="16" customWidth="1"/>
    <col min="10772" max="10772" width="9.44140625" style="16" customWidth="1"/>
    <col min="10773" max="10778" width="3.6640625" style="16" customWidth="1"/>
    <col min="10779" max="10779" width="9.44140625" style="16" customWidth="1"/>
    <col min="10780" max="10785" width="3.6640625" style="16" customWidth="1"/>
    <col min="10786" max="10786" width="9.6640625" style="16" customWidth="1"/>
    <col min="10787" max="10792" width="3.88671875" style="16" customWidth="1"/>
    <col min="10793" max="10793" width="9.6640625" style="16" customWidth="1"/>
    <col min="10794" max="10799" width="3.88671875" style="16" customWidth="1"/>
    <col min="10800" max="10800" width="9.6640625" style="16" customWidth="1"/>
    <col min="10801" max="10806" width="3.88671875" style="16" customWidth="1"/>
    <col min="10807" max="10807" width="9.6640625" style="16" customWidth="1"/>
    <col min="10808" max="10813" width="3.88671875" style="16" customWidth="1"/>
    <col min="10814" max="10814" width="9.6640625" style="16" customWidth="1"/>
    <col min="10815" max="10820" width="3.88671875" style="16" customWidth="1"/>
    <col min="10821" max="10821" width="7.6640625" style="16" customWidth="1"/>
    <col min="10822" max="10822" width="4.6640625" style="16" customWidth="1"/>
    <col min="10823" max="10823" width="7.6640625" style="16" customWidth="1"/>
    <col min="10824" max="10824" width="4.6640625" style="16" customWidth="1"/>
    <col min="10825" max="10825" width="10.44140625" style="16" customWidth="1"/>
    <col min="10826" max="11002" width="9.109375" style="16"/>
    <col min="11003" max="11003" width="7.33203125" style="16" customWidth="1"/>
    <col min="11004" max="11004" width="14.44140625" style="16" customWidth="1"/>
    <col min="11005" max="11006" width="9.6640625" style="16" customWidth="1"/>
    <col min="11007" max="11007" width="9.44140625" style="16" customWidth="1"/>
    <col min="11008" max="11013" width="3.6640625" style="16" customWidth="1"/>
    <col min="11014" max="11014" width="9.44140625" style="16" customWidth="1"/>
    <col min="11015" max="11020" width="3.6640625" style="16" customWidth="1"/>
    <col min="11021" max="11021" width="9.44140625" style="16" customWidth="1"/>
    <col min="11022" max="11027" width="3.6640625" style="16" customWidth="1"/>
    <col min="11028" max="11028" width="9.44140625" style="16" customWidth="1"/>
    <col min="11029" max="11034" width="3.6640625" style="16" customWidth="1"/>
    <col min="11035" max="11035" width="9.44140625" style="16" customWidth="1"/>
    <col min="11036" max="11041" width="3.6640625" style="16" customWidth="1"/>
    <col min="11042" max="11042" width="9.6640625" style="16" customWidth="1"/>
    <col min="11043" max="11048" width="3.88671875" style="16" customWidth="1"/>
    <col min="11049" max="11049" width="9.6640625" style="16" customWidth="1"/>
    <col min="11050" max="11055" width="3.88671875" style="16" customWidth="1"/>
    <col min="11056" max="11056" width="9.6640625" style="16" customWidth="1"/>
    <col min="11057" max="11062" width="3.88671875" style="16" customWidth="1"/>
    <col min="11063" max="11063" width="9.6640625" style="16" customWidth="1"/>
    <col min="11064" max="11069" width="3.88671875" style="16" customWidth="1"/>
    <col min="11070" max="11070" width="9.6640625" style="16" customWidth="1"/>
    <col min="11071" max="11076" width="3.88671875" style="16" customWidth="1"/>
    <col min="11077" max="11077" width="7.6640625" style="16" customWidth="1"/>
    <col min="11078" max="11078" width="4.6640625" style="16" customWidth="1"/>
    <col min="11079" max="11079" width="7.6640625" style="16" customWidth="1"/>
    <col min="11080" max="11080" width="4.6640625" style="16" customWidth="1"/>
    <col min="11081" max="11081" width="10.44140625" style="16" customWidth="1"/>
    <col min="11082" max="11258" width="9.109375" style="16"/>
    <col min="11259" max="11259" width="7.33203125" style="16" customWidth="1"/>
    <col min="11260" max="11260" width="14.44140625" style="16" customWidth="1"/>
    <col min="11261" max="11262" width="9.6640625" style="16" customWidth="1"/>
    <col min="11263" max="11263" width="9.44140625" style="16" customWidth="1"/>
    <col min="11264" max="11269" width="3.6640625" style="16" customWidth="1"/>
    <col min="11270" max="11270" width="9.44140625" style="16" customWidth="1"/>
    <col min="11271" max="11276" width="3.6640625" style="16" customWidth="1"/>
    <col min="11277" max="11277" width="9.44140625" style="16" customWidth="1"/>
    <col min="11278" max="11283" width="3.6640625" style="16" customWidth="1"/>
    <col min="11284" max="11284" width="9.44140625" style="16" customWidth="1"/>
    <col min="11285" max="11290" width="3.6640625" style="16" customWidth="1"/>
    <col min="11291" max="11291" width="9.44140625" style="16" customWidth="1"/>
    <col min="11292" max="11297" width="3.6640625" style="16" customWidth="1"/>
    <col min="11298" max="11298" width="9.6640625" style="16" customWidth="1"/>
    <col min="11299" max="11304" width="3.88671875" style="16" customWidth="1"/>
    <col min="11305" max="11305" width="9.6640625" style="16" customWidth="1"/>
    <col min="11306" max="11311" width="3.88671875" style="16" customWidth="1"/>
    <col min="11312" max="11312" width="9.6640625" style="16" customWidth="1"/>
    <col min="11313" max="11318" width="3.88671875" style="16" customWidth="1"/>
    <col min="11319" max="11319" width="9.6640625" style="16" customWidth="1"/>
    <col min="11320" max="11325" width="3.88671875" style="16" customWidth="1"/>
    <col min="11326" max="11326" width="9.6640625" style="16" customWidth="1"/>
    <col min="11327" max="11332" width="3.88671875" style="16" customWidth="1"/>
    <col min="11333" max="11333" width="7.6640625" style="16" customWidth="1"/>
    <col min="11334" max="11334" width="4.6640625" style="16" customWidth="1"/>
    <col min="11335" max="11335" width="7.6640625" style="16" customWidth="1"/>
    <col min="11336" max="11336" width="4.6640625" style="16" customWidth="1"/>
    <col min="11337" max="11337" width="10.44140625" style="16" customWidth="1"/>
    <col min="11338" max="11514" width="9.109375" style="16"/>
    <col min="11515" max="11515" width="7.33203125" style="16" customWidth="1"/>
    <col min="11516" max="11516" width="14.44140625" style="16" customWidth="1"/>
    <col min="11517" max="11518" width="9.6640625" style="16" customWidth="1"/>
    <col min="11519" max="11519" width="9.44140625" style="16" customWidth="1"/>
    <col min="11520" max="11525" width="3.6640625" style="16" customWidth="1"/>
    <col min="11526" max="11526" width="9.44140625" style="16" customWidth="1"/>
    <col min="11527" max="11532" width="3.6640625" style="16" customWidth="1"/>
    <col min="11533" max="11533" width="9.44140625" style="16" customWidth="1"/>
    <col min="11534" max="11539" width="3.6640625" style="16" customWidth="1"/>
    <col min="11540" max="11540" width="9.44140625" style="16" customWidth="1"/>
    <col min="11541" max="11546" width="3.6640625" style="16" customWidth="1"/>
    <col min="11547" max="11547" width="9.44140625" style="16" customWidth="1"/>
    <col min="11548" max="11553" width="3.6640625" style="16" customWidth="1"/>
    <col min="11554" max="11554" width="9.6640625" style="16" customWidth="1"/>
    <col min="11555" max="11560" width="3.88671875" style="16" customWidth="1"/>
    <col min="11561" max="11561" width="9.6640625" style="16" customWidth="1"/>
    <col min="11562" max="11567" width="3.88671875" style="16" customWidth="1"/>
    <col min="11568" max="11568" width="9.6640625" style="16" customWidth="1"/>
    <col min="11569" max="11574" width="3.88671875" style="16" customWidth="1"/>
    <col min="11575" max="11575" width="9.6640625" style="16" customWidth="1"/>
    <col min="11576" max="11581" width="3.88671875" style="16" customWidth="1"/>
    <col min="11582" max="11582" width="9.6640625" style="16" customWidth="1"/>
    <col min="11583" max="11588" width="3.88671875" style="16" customWidth="1"/>
    <col min="11589" max="11589" width="7.6640625" style="16" customWidth="1"/>
    <col min="11590" max="11590" width="4.6640625" style="16" customWidth="1"/>
    <col min="11591" max="11591" width="7.6640625" style="16" customWidth="1"/>
    <col min="11592" max="11592" width="4.6640625" style="16" customWidth="1"/>
    <col min="11593" max="11593" width="10.44140625" style="16" customWidth="1"/>
    <col min="11594" max="11770" width="9.109375" style="16"/>
    <col min="11771" max="11771" width="7.33203125" style="16" customWidth="1"/>
    <col min="11772" max="11772" width="14.44140625" style="16" customWidth="1"/>
    <col min="11773" max="11774" width="9.6640625" style="16" customWidth="1"/>
    <col min="11775" max="11775" width="9.44140625" style="16" customWidth="1"/>
    <col min="11776" max="11781" width="3.6640625" style="16" customWidth="1"/>
    <col min="11782" max="11782" width="9.44140625" style="16" customWidth="1"/>
    <col min="11783" max="11788" width="3.6640625" style="16" customWidth="1"/>
    <col min="11789" max="11789" width="9.44140625" style="16" customWidth="1"/>
    <col min="11790" max="11795" width="3.6640625" style="16" customWidth="1"/>
    <col min="11796" max="11796" width="9.44140625" style="16" customWidth="1"/>
    <col min="11797" max="11802" width="3.6640625" style="16" customWidth="1"/>
    <col min="11803" max="11803" width="9.44140625" style="16" customWidth="1"/>
    <col min="11804" max="11809" width="3.6640625" style="16" customWidth="1"/>
    <col min="11810" max="11810" width="9.6640625" style="16" customWidth="1"/>
    <col min="11811" max="11816" width="3.88671875" style="16" customWidth="1"/>
    <col min="11817" max="11817" width="9.6640625" style="16" customWidth="1"/>
    <col min="11818" max="11823" width="3.88671875" style="16" customWidth="1"/>
    <col min="11824" max="11824" width="9.6640625" style="16" customWidth="1"/>
    <col min="11825" max="11830" width="3.88671875" style="16" customWidth="1"/>
    <col min="11831" max="11831" width="9.6640625" style="16" customWidth="1"/>
    <col min="11832" max="11837" width="3.88671875" style="16" customWidth="1"/>
    <col min="11838" max="11838" width="9.6640625" style="16" customWidth="1"/>
    <col min="11839" max="11844" width="3.88671875" style="16" customWidth="1"/>
    <col min="11845" max="11845" width="7.6640625" style="16" customWidth="1"/>
    <col min="11846" max="11846" width="4.6640625" style="16" customWidth="1"/>
    <col min="11847" max="11847" width="7.6640625" style="16" customWidth="1"/>
    <col min="11848" max="11848" width="4.6640625" style="16" customWidth="1"/>
    <col min="11849" max="11849" width="10.44140625" style="16" customWidth="1"/>
    <col min="11850" max="12026" width="9.109375" style="16"/>
    <col min="12027" max="12027" width="7.33203125" style="16" customWidth="1"/>
    <col min="12028" max="12028" width="14.44140625" style="16" customWidth="1"/>
    <col min="12029" max="12030" width="9.6640625" style="16" customWidth="1"/>
    <col min="12031" max="12031" width="9.44140625" style="16" customWidth="1"/>
    <col min="12032" max="12037" width="3.6640625" style="16" customWidth="1"/>
    <col min="12038" max="12038" width="9.44140625" style="16" customWidth="1"/>
    <col min="12039" max="12044" width="3.6640625" style="16" customWidth="1"/>
    <col min="12045" max="12045" width="9.44140625" style="16" customWidth="1"/>
    <col min="12046" max="12051" width="3.6640625" style="16" customWidth="1"/>
    <col min="12052" max="12052" width="9.44140625" style="16" customWidth="1"/>
    <col min="12053" max="12058" width="3.6640625" style="16" customWidth="1"/>
    <col min="12059" max="12059" width="9.44140625" style="16" customWidth="1"/>
    <col min="12060" max="12065" width="3.6640625" style="16" customWidth="1"/>
    <col min="12066" max="12066" width="9.6640625" style="16" customWidth="1"/>
    <col min="12067" max="12072" width="3.88671875" style="16" customWidth="1"/>
    <col min="12073" max="12073" width="9.6640625" style="16" customWidth="1"/>
    <col min="12074" max="12079" width="3.88671875" style="16" customWidth="1"/>
    <col min="12080" max="12080" width="9.6640625" style="16" customWidth="1"/>
    <col min="12081" max="12086" width="3.88671875" style="16" customWidth="1"/>
    <col min="12087" max="12087" width="9.6640625" style="16" customWidth="1"/>
    <col min="12088" max="12093" width="3.88671875" style="16" customWidth="1"/>
    <col min="12094" max="12094" width="9.6640625" style="16" customWidth="1"/>
    <col min="12095" max="12100" width="3.88671875" style="16" customWidth="1"/>
    <col min="12101" max="12101" width="7.6640625" style="16" customWidth="1"/>
    <col min="12102" max="12102" width="4.6640625" style="16" customWidth="1"/>
    <col min="12103" max="12103" width="7.6640625" style="16" customWidth="1"/>
    <col min="12104" max="12104" width="4.6640625" style="16" customWidth="1"/>
    <col min="12105" max="12105" width="10.44140625" style="16" customWidth="1"/>
    <col min="12106" max="12282" width="9.109375" style="16"/>
    <col min="12283" max="12283" width="7.33203125" style="16" customWidth="1"/>
    <col min="12284" max="12284" width="14.44140625" style="16" customWidth="1"/>
    <col min="12285" max="12286" width="9.6640625" style="16" customWidth="1"/>
    <col min="12287" max="12287" width="9.44140625" style="16" customWidth="1"/>
    <col min="12288" max="12293" width="3.6640625" style="16" customWidth="1"/>
    <col min="12294" max="12294" width="9.44140625" style="16" customWidth="1"/>
    <col min="12295" max="12300" width="3.6640625" style="16" customWidth="1"/>
    <col min="12301" max="12301" width="9.44140625" style="16" customWidth="1"/>
    <col min="12302" max="12307" width="3.6640625" style="16" customWidth="1"/>
    <col min="12308" max="12308" width="9.44140625" style="16" customWidth="1"/>
    <col min="12309" max="12314" width="3.6640625" style="16" customWidth="1"/>
    <col min="12315" max="12315" width="9.44140625" style="16" customWidth="1"/>
    <col min="12316" max="12321" width="3.6640625" style="16" customWidth="1"/>
    <col min="12322" max="12322" width="9.6640625" style="16" customWidth="1"/>
    <col min="12323" max="12328" width="3.88671875" style="16" customWidth="1"/>
    <col min="12329" max="12329" width="9.6640625" style="16" customWidth="1"/>
    <col min="12330" max="12335" width="3.88671875" style="16" customWidth="1"/>
    <col min="12336" max="12336" width="9.6640625" style="16" customWidth="1"/>
    <col min="12337" max="12342" width="3.88671875" style="16" customWidth="1"/>
    <col min="12343" max="12343" width="9.6640625" style="16" customWidth="1"/>
    <col min="12344" max="12349" width="3.88671875" style="16" customWidth="1"/>
    <col min="12350" max="12350" width="9.6640625" style="16" customWidth="1"/>
    <col min="12351" max="12356" width="3.88671875" style="16" customWidth="1"/>
    <col min="12357" max="12357" width="7.6640625" style="16" customWidth="1"/>
    <col min="12358" max="12358" width="4.6640625" style="16" customWidth="1"/>
    <col min="12359" max="12359" width="7.6640625" style="16" customWidth="1"/>
    <col min="12360" max="12360" width="4.6640625" style="16" customWidth="1"/>
    <col min="12361" max="12361" width="10.44140625" style="16" customWidth="1"/>
    <col min="12362" max="12538" width="9.109375" style="16"/>
    <col min="12539" max="12539" width="7.33203125" style="16" customWidth="1"/>
    <col min="12540" max="12540" width="14.44140625" style="16" customWidth="1"/>
    <col min="12541" max="12542" width="9.6640625" style="16" customWidth="1"/>
    <col min="12543" max="12543" width="9.44140625" style="16" customWidth="1"/>
    <col min="12544" max="12549" width="3.6640625" style="16" customWidth="1"/>
    <col min="12550" max="12550" width="9.44140625" style="16" customWidth="1"/>
    <col min="12551" max="12556" width="3.6640625" style="16" customWidth="1"/>
    <col min="12557" max="12557" width="9.44140625" style="16" customWidth="1"/>
    <col min="12558" max="12563" width="3.6640625" style="16" customWidth="1"/>
    <col min="12564" max="12564" width="9.44140625" style="16" customWidth="1"/>
    <col min="12565" max="12570" width="3.6640625" style="16" customWidth="1"/>
    <col min="12571" max="12571" width="9.44140625" style="16" customWidth="1"/>
    <col min="12572" max="12577" width="3.6640625" style="16" customWidth="1"/>
    <col min="12578" max="12578" width="9.6640625" style="16" customWidth="1"/>
    <col min="12579" max="12584" width="3.88671875" style="16" customWidth="1"/>
    <col min="12585" max="12585" width="9.6640625" style="16" customWidth="1"/>
    <col min="12586" max="12591" width="3.88671875" style="16" customWidth="1"/>
    <col min="12592" max="12592" width="9.6640625" style="16" customWidth="1"/>
    <col min="12593" max="12598" width="3.88671875" style="16" customWidth="1"/>
    <col min="12599" max="12599" width="9.6640625" style="16" customWidth="1"/>
    <col min="12600" max="12605" width="3.88671875" style="16" customWidth="1"/>
    <col min="12606" max="12606" width="9.6640625" style="16" customWidth="1"/>
    <col min="12607" max="12612" width="3.88671875" style="16" customWidth="1"/>
    <col min="12613" max="12613" width="7.6640625" style="16" customWidth="1"/>
    <col min="12614" max="12614" width="4.6640625" style="16" customWidth="1"/>
    <col min="12615" max="12615" width="7.6640625" style="16" customWidth="1"/>
    <col min="12616" max="12616" width="4.6640625" style="16" customWidth="1"/>
    <col min="12617" max="12617" width="10.44140625" style="16" customWidth="1"/>
    <col min="12618" max="12794" width="9.109375" style="16"/>
    <col min="12795" max="12795" width="7.33203125" style="16" customWidth="1"/>
    <col min="12796" max="12796" width="14.44140625" style="16" customWidth="1"/>
    <col min="12797" max="12798" width="9.6640625" style="16" customWidth="1"/>
    <col min="12799" max="12799" width="9.44140625" style="16" customWidth="1"/>
    <col min="12800" max="12805" width="3.6640625" style="16" customWidth="1"/>
    <col min="12806" max="12806" width="9.44140625" style="16" customWidth="1"/>
    <col min="12807" max="12812" width="3.6640625" style="16" customWidth="1"/>
    <col min="12813" max="12813" width="9.44140625" style="16" customWidth="1"/>
    <col min="12814" max="12819" width="3.6640625" style="16" customWidth="1"/>
    <col min="12820" max="12820" width="9.44140625" style="16" customWidth="1"/>
    <col min="12821" max="12826" width="3.6640625" style="16" customWidth="1"/>
    <col min="12827" max="12827" width="9.44140625" style="16" customWidth="1"/>
    <col min="12828" max="12833" width="3.6640625" style="16" customWidth="1"/>
    <col min="12834" max="12834" width="9.6640625" style="16" customWidth="1"/>
    <col min="12835" max="12840" width="3.88671875" style="16" customWidth="1"/>
    <col min="12841" max="12841" width="9.6640625" style="16" customWidth="1"/>
    <col min="12842" max="12847" width="3.88671875" style="16" customWidth="1"/>
    <col min="12848" max="12848" width="9.6640625" style="16" customWidth="1"/>
    <col min="12849" max="12854" width="3.88671875" style="16" customWidth="1"/>
    <col min="12855" max="12855" width="9.6640625" style="16" customWidth="1"/>
    <col min="12856" max="12861" width="3.88671875" style="16" customWidth="1"/>
    <col min="12862" max="12862" width="9.6640625" style="16" customWidth="1"/>
    <col min="12863" max="12868" width="3.88671875" style="16" customWidth="1"/>
    <col min="12869" max="12869" width="7.6640625" style="16" customWidth="1"/>
    <col min="12870" max="12870" width="4.6640625" style="16" customWidth="1"/>
    <col min="12871" max="12871" width="7.6640625" style="16" customWidth="1"/>
    <col min="12872" max="12872" width="4.6640625" style="16" customWidth="1"/>
    <col min="12873" max="12873" width="10.44140625" style="16" customWidth="1"/>
    <col min="12874" max="13050" width="9.109375" style="16"/>
    <col min="13051" max="13051" width="7.33203125" style="16" customWidth="1"/>
    <col min="13052" max="13052" width="14.44140625" style="16" customWidth="1"/>
    <col min="13053" max="13054" width="9.6640625" style="16" customWidth="1"/>
    <col min="13055" max="13055" width="9.44140625" style="16" customWidth="1"/>
    <col min="13056" max="13061" width="3.6640625" style="16" customWidth="1"/>
    <col min="13062" max="13062" width="9.44140625" style="16" customWidth="1"/>
    <col min="13063" max="13068" width="3.6640625" style="16" customWidth="1"/>
    <col min="13069" max="13069" width="9.44140625" style="16" customWidth="1"/>
    <col min="13070" max="13075" width="3.6640625" style="16" customWidth="1"/>
    <col min="13076" max="13076" width="9.44140625" style="16" customWidth="1"/>
    <col min="13077" max="13082" width="3.6640625" style="16" customWidth="1"/>
    <col min="13083" max="13083" width="9.44140625" style="16" customWidth="1"/>
    <col min="13084" max="13089" width="3.6640625" style="16" customWidth="1"/>
    <col min="13090" max="13090" width="9.6640625" style="16" customWidth="1"/>
    <col min="13091" max="13096" width="3.88671875" style="16" customWidth="1"/>
    <col min="13097" max="13097" width="9.6640625" style="16" customWidth="1"/>
    <col min="13098" max="13103" width="3.88671875" style="16" customWidth="1"/>
    <col min="13104" max="13104" width="9.6640625" style="16" customWidth="1"/>
    <col min="13105" max="13110" width="3.88671875" style="16" customWidth="1"/>
    <col min="13111" max="13111" width="9.6640625" style="16" customWidth="1"/>
    <col min="13112" max="13117" width="3.88671875" style="16" customWidth="1"/>
    <col min="13118" max="13118" width="9.6640625" style="16" customWidth="1"/>
    <col min="13119" max="13124" width="3.88671875" style="16" customWidth="1"/>
    <col min="13125" max="13125" width="7.6640625" style="16" customWidth="1"/>
    <col min="13126" max="13126" width="4.6640625" style="16" customWidth="1"/>
    <col min="13127" max="13127" width="7.6640625" style="16" customWidth="1"/>
    <col min="13128" max="13128" width="4.6640625" style="16" customWidth="1"/>
    <col min="13129" max="13129" width="10.44140625" style="16" customWidth="1"/>
    <col min="13130" max="13306" width="9.109375" style="16"/>
    <col min="13307" max="13307" width="7.33203125" style="16" customWidth="1"/>
    <col min="13308" max="13308" width="14.44140625" style="16" customWidth="1"/>
    <col min="13309" max="13310" width="9.6640625" style="16" customWidth="1"/>
    <col min="13311" max="13311" width="9.44140625" style="16" customWidth="1"/>
    <col min="13312" max="13317" width="3.6640625" style="16" customWidth="1"/>
    <col min="13318" max="13318" width="9.44140625" style="16" customWidth="1"/>
    <col min="13319" max="13324" width="3.6640625" style="16" customWidth="1"/>
    <col min="13325" max="13325" width="9.44140625" style="16" customWidth="1"/>
    <col min="13326" max="13331" width="3.6640625" style="16" customWidth="1"/>
    <col min="13332" max="13332" width="9.44140625" style="16" customWidth="1"/>
    <col min="13333" max="13338" width="3.6640625" style="16" customWidth="1"/>
    <col min="13339" max="13339" width="9.44140625" style="16" customWidth="1"/>
    <col min="13340" max="13345" width="3.6640625" style="16" customWidth="1"/>
    <col min="13346" max="13346" width="9.6640625" style="16" customWidth="1"/>
    <col min="13347" max="13352" width="3.88671875" style="16" customWidth="1"/>
    <col min="13353" max="13353" width="9.6640625" style="16" customWidth="1"/>
    <col min="13354" max="13359" width="3.88671875" style="16" customWidth="1"/>
    <col min="13360" max="13360" width="9.6640625" style="16" customWidth="1"/>
    <col min="13361" max="13366" width="3.88671875" style="16" customWidth="1"/>
    <col min="13367" max="13367" width="9.6640625" style="16" customWidth="1"/>
    <col min="13368" max="13373" width="3.88671875" style="16" customWidth="1"/>
    <col min="13374" max="13374" width="9.6640625" style="16" customWidth="1"/>
    <col min="13375" max="13380" width="3.88671875" style="16" customWidth="1"/>
    <col min="13381" max="13381" width="7.6640625" style="16" customWidth="1"/>
    <col min="13382" max="13382" width="4.6640625" style="16" customWidth="1"/>
    <col min="13383" max="13383" width="7.6640625" style="16" customWidth="1"/>
    <col min="13384" max="13384" width="4.6640625" style="16" customWidth="1"/>
    <col min="13385" max="13385" width="10.44140625" style="16" customWidth="1"/>
    <col min="13386" max="13562" width="9.109375" style="16"/>
    <col min="13563" max="13563" width="7.33203125" style="16" customWidth="1"/>
    <col min="13564" max="13564" width="14.44140625" style="16" customWidth="1"/>
    <col min="13565" max="13566" width="9.6640625" style="16" customWidth="1"/>
    <col min="13567" max="13567" width="9.44140625" style="16" customWidth="1"/>
    <col min="13568" max="13573" width="3.6640625" style="16" customWidth="1"/>
    <col min="13574" max="13574" width="9.44140625" style="16" customWidth="1"/>
    <col min="13575" max="13580" width="3.6640625" style="16" customWidth="1"/>
    <col min="13581" max="13581" width="9.44140625" style="16" customWidth="1"/>
    <col min="13582" max="13587" width="3.6640625" style="16" customWidth="1"/>
    <col min="13588" max="13588" width="9.44140625" style="16" customWidth="1"/>
    <col min="13589" max="13594" width="3.6640625" style="16" customWidth="1"/>
    <col min="13595" max="13595" width="9.44140625" style="16" customWidth="1"/>
    <col min="13596" max="13601" width="3.6640625" style="16" customWidth="1"/>
    <col min="13602" max="13602" width="9.6640625" style="16" customWidth="1"/>
    <col min="13603" max="13608" width="3.88671875" style="16" customWidth="1"/>
    <col min="13609" max="13609" width="9.6640625" style="16" customWidth="1"/>
    <col min="13610" max="13615" width="3.88671875" style="16" customWidth="1"/>
    <col min="13616" max="13616" width="9.6640625" style="16" customWidth="1"/>
    <col min="13617" max="13622" width="3.88671875" style="16" customWidth="1"/>
    <col min="13623" max="13623" width="9.6640625" style="16" customWidth="1"/>
    <col min="13624" max="13629" width="3.88671875" style="16" customWidth="1"/>
    <col min="13630" max="13630" width="9.6640625" style="16" customWidth="1"/>
    <col min="13631" max="13636" width="3.88671875" style="16" customWidth="1"/>
    <col min="13637" max="13637" width="7.6640625" style="16" customWidth="1"/>
    <col min="13638" max="13638" width="4.6640625" style="16" customWidth="1"/>
    <col min="13639" max="13639" width="7.6640625" style="16" customWidth="1"/>
    <col min="13640" max="13640" width="4.6640625" style="16" customWidth="1"/>
    <col min="13641" max="13641" width="10.44140625" style="16" customWidth="1"/>
    <col min="13642" max="13818" width="9.109375" style="16"/>
    <col min="13819" max="13819" width="7.33203125" style="16" customWidth="1"/>
    <col min="13820" max="13820" width="14.44140625" style="16" customWidth="1"/>
    <col min="13821" max="13822" width="9.6640625" style="16" customWidth="1"/>
    <col min="13823" max="13823" width="9.44140625" style="16" customWidth="1"/>
    <col min="13824" max="13829" width="3.6640625" style="16" customWidth="1"/>
    <col min="13830" max="13830" width="9.44140625" style="16" customWidth="1"/>
    <col min="13831" max="13836" width="3.6640625" style="16" customWidth="1"/>
    <col min="13837" max="13837" width="9.44140625" style="16" customWidth="1"/>
    <col min="13838" max="13843" width="3.6640625" style="16" customWidth="1"/>
    <col min="13844" max="13844" width="9.44140625" style="16" customWidth="1"/>
    <col min="13845" max="13850" width="3.6640625" style="16" customWidth="1"/>
    <col min="13851" max="13851" width="9.44140625" style="16" customWidth="1"/>
    <col min="13852" max="13857" width="3.6640625" style="16" customWidth="1"/>
    <col min="13858" max="13858" width="9.6640625" style="16" customWidth="1"/>
    <col min="13859" max="13864" width="3.88671875" style="16" customWidth="1"/>
    <col min="13865" max="13865" width="9.6640625" style="16" customWidth="1"/>
    <col min="13866" max="13871" width="3.88671875" style="16" customWidth="1"/>
    <col min="13872" max="13872" width="9.6640625" style="16" customWidth="1"/>
    <col min="13873" max="13878" width="3.88671875" style="16" customWidth="1"/>
    <col min="13879" max="13879" width="9.6640625" style="16" customWidth="1"/>
    <col min="13880" max="13885" width="3.88671875" style="16" customWidth="1"/>
    <col min="13886" max="13886" width="9.6640625" style="16" customWidth="1"/>
    <col min="13887" max="13892" width="3.88671875" style="16" customWidth="1"/>
    <col min="13893" max="13893" width="7.6640625" style="16" customWidth="1"/>
    <col min="13894" max="13894" width="4.6640625" style="16" customWidth="1"/>
    <col min="13895" max="13895" width="7.6640625" style="16" customWidth="1"/>
    <col min="13896" max="13896" width="4.6640625" style="16" customWidth="1"/>
    <col min="13897" max="13897" width="10.44140625" style="16" customWidth="1"/>
    <col min="13898" max="14074" width="9.109375" style="16"/>
    <col min="14075" max="14075" width="7.33203125" style="16" customWidth="1"/>
    <col min="14076" max="14076" width="14.44140625" style="16" customWidth="1"/>
    <col min="14077" max="14078" width="9.6640625" style="16" customWidth="1"/>
    <col min="14079" max="14079" width="9.44140625" style="16" customWidth="1"/>
    <col min="14080" max="14085" width="3.6640625" style="16" customWidth="1"/>
    <col min="14086" max="14086" width="9.44140625" style="16" customWidth="1"/>
    <col min="14087" max="14092" width="3.6640625" style="16" customWidth="1"/>
    <col min="14093" max="14093" width="9.44140625" style="16" customWidth="1"/>
    <col min="14094" max="14099" width="3.6640625" style="16" customWidth="1"/>
    <col min="14100" max="14100" width="9.44140625" style="16" customWidth="1"/>
    <col min="14101" max="14106" width="3.6640625" style="16" customWidth="1"/>
    <col min="14107" max="14107" width="9.44140625" style="16" customWidth="1"/>
    <col min="14108" max="14113" width="3.6640625" style="16" customWidth="1"/>
    <col min="14114" max="14114" width="9.6640625" style="16" customWidth="1"/>
    <col min="14115" max="14120" width="3.88671875" style="16" customWidth="1"/>
    <col min="14121" max="14121" width="9.6640625" style="16" customWidth="1"/>
    <col min="14122" max="14127" width="3.88671875" style="16" customWidth="1"/>
    <col min="14128" max="14128" width="9.6640625" style="16" customWidth="1"/>
    <col min="14129" max="14134" width="3.88671875" style="16" customWidth="1"/>
    <col min="14135" max="14135" width="9.6640625" style="16" customWidth="1"/>
    <col min="14136" max="14141" width="3.88671875" style="16" customWidth="1"/>
    <col min="14142" max="14142" width="9.6640625" style="16" customWidth="1"/>
    <col min="14143" max="14148" width="3.88671875" style="16" customWidth="1"/>
    <col min="14149" max="14149" width="7.6640625" style="16" customWidth="1"/>
    <col min="14150" max="14150" width="4.6640625" style="16" customWidth="1"/>
    <col min="14151" max="14151" width="7.6640625" style="16" customWidth="1"/>
    <col min="14152" max="14152" width="4.6640625" style="16" customWidth="1"/>
    <col min="14153" max="14153" width="10.44140625" style="16" customWidth="1"/>
    <col min="14154" max="14330" width="9.109375" style="16"/>
    <col min="14331" max="14331" width="7.33203125" style="16" customWidth="1"/>
    <col min="14332" max="14332" width="14.44140625" style="16" customWidth="1"/>
    <col min="14333" max="14334" width="9.6640625" style="16" customWidth="1"/>
    <col min="14335" max="14335" width="9.44140625" style="16" customWidth="1"/>
    <col min="14336" max="14341" width="3.6640625" style="16" customWidth="1"/>
    <col min="14342" max="14342" width="9.44140625" style="16" customWidth="1"/>
    <col min="14343" max="14348" width="3.6640625" style="16" customWidth="1"/>
    <col min="14349" max="14349" width="9.44140625" style="16" customWidth="1"/>
    <col min="14350" max="14355" width="3.6640625" style="16" customWidth="1"/>
    <col min="14356" max="14356" width="9.44140625" style="16" customWidth="1"/>
    <col min="14357" max="14362" width="3.6640625" style="16" customWidth="1"/>
    <col min="14363" max="14363" width="9.44140625" style="16" customWidth="1"/>
    <col min="14364" max="14369" width="3.6640625" style="16" customWidth="1"/>
    <col min="14370" max="14370" width="9.6640625" style="16" customWidth="1"/>
    <col min="14371" max="14376" width="3.88671875" style="16" customWidth="1"/>
    <col min="14377" max="14377" width="9.6640625" style="16" customWidth="1"/>
    <col min="14378" max="14383" width="3.88671875" style="16" customWidth="1"/>
    <col min="14384" max="14384" width="9.6640625" style="16" customWidth="1"/>
    <col min="14385" max="14390" width="3.88671875" style="16" customWidth="1"/>
    <col min="14391" max="14391" width="9.6640625" style="16" customWidth="1"/>
    <col min="14392" max="14397" width="3.88671875" style="16" customWidth="1"/>
    <col min="14398" max="14398" width="9.6640625" style="16" customWidth="1"/>
    <col min="14399" max="14404" width="3.88671875" style="16" customWidth="1"/>
    <col min="14405" max="14405" width="7.6640625" style="16" customWidth="1"/>
    <col min="14406" max="14406" width="4.6640625" style="16" customWidth="1"/>
    <col min="14407" max="14407" width="7.6640625" style="16" customWidth="1"/>
    <col min="14408" max="14408" width="4.6640625" style="16" customWidth="1"/>
    <col min="14409" max="14409" width="10.44140625" style="16" customWidth="1"/>
    <col min="14410" max="14586" width="9.109375" style="16"/>
    <col min="14587" max="14587" width="7.33203125" style="16" customWidth="1"/>
    <col min="14588" max="14588" width="14.44140625" style="16" customWidth="1"/>
    <col min="14589" max="14590" width="9.6640625" style="16" customWidth="1"/>
    <col min="14591" max="14591" width="9.44140625" style="16" customWidth="1"/>
    <col min="14592" max="14597" width="3.6640625" style="16" customWidth="1"/>
    <col min="14598" max="14598" width="9.44140625" style="16" customWidth="1"/>
    <col min="14599" max="14604" width="3.6640625" style="16" customWidth="1"/>
    <col min="14605" max="14605" width="9.44140625" style="16" customWidth="1"/>
    <col min="14606" max="14611" width="3.6640625" style="16" customWidth="1"/>
    <col min="14612" max="14612" width="9.44140625" style="16" customWidth="1"/>
    <col min="14613" max="14618" width="3.6640625" style="16" customWidth="1"/>
    <col min="14619" max="14619" width="9.44140625" style="16" customWidth="1"/>
    <col min="14620" max="14625" width="3.6640625" style="16" customWidth="1"/>
    <col min="14626" max="14626" width="9.6640625" style="16" customWidth="1"/>
    <col min="14627" max="14632" width="3.88671875" style="16" customWidth="1"/>
    <col min="14633" max="14633" width="9.6640625" style="16" customWidth="1"/>
    <col min="14634" max="14639" width="3.88671875" style="16" customWidth="1"/>
    <col min="14640" max="14640" width="9.6640625" style="16" customWidth="1"/>
    <col min="14641" max="14646" width="3.88671875" style="16" customWidth="1"/>
    <col min="14647" max="14647" width="9.6640625" style="16" customWidth="1"/>
    <col min="14648" max="14653" width="3.88671875" style="16" customWidth="1"/>
    <col min="14654" max="14654" width="9.6640625" style="16" customWidth="1"/>
    <col min="14655" max="14660" width="3.88671875" style="16" customWidth="1"/>
    <col min="14661" max="14661" width="7.6640625" style="16" customWidth="1"/>
    <col min="14662" max="14662" width="4.6640625" style="16" customWidth="1"/>
    <col min="14663" max="14663" width="7.6640625" style="16" customWidth="1"/>
    <col min="14664" max="14664" width="4.6640625" style="16" customWidth="1"/>
    <col min="14665" max="14665" width="10.44140625" style="16" customWidth="1"/>
    <col min="14666" max="14842" width="9.109375" style="16"/>
    <col min="14843" max="14843" width="7.33203125" style="16" customWidth="1"/>
    <col min="14844" max="14844" width="14.44140625" style="16" customWidth="1"/>
    <col min="14845" max="14846" width="9.6640625" style="16" customWidth="1"/>
    <col min="14847" max="14847" width="9.44140625" style="16" customWidth="1"/>
    <col min="14848" max="14853" width="3.6640625" style="16" customWidth="1"/>
    <col min="14854" max="14854" width="9.44140625" style="16" customWidth="1"/>
    <col min="14855" max="14860" width="3.6640625" style="16" customWidth="1"/>
    <col min="14861" max="14861" width="9.44140625" style="16" customWidth="1"/>
    <col min="14862" max="14867" width="3.6640625" style="16" customWidth="1"/>
    <col min="14868" max="14868" width="9.44140625" style="16" customWidth="1"/>
    <col min="14869" max="14874" width="3.6640625" style="16" customWidth="1"/>
    <col min="14875" max="14875" width="9.44140625" style="16" customWidth="1"/>
    <col min="14876" max="14881" width="3.6640625" style="16" customWidth="1"/>
    <col min="14882" max="14882" width="9.6640625" style="16" customWidth="1"/>
    <col min="14883" max="14888" width="3.88671875" style="16" customWidth="1"/>
    <col min="14889" max="14889" width="9.6640625" style="16" customWidth="1"/>
    <col min="14890" max="14895" width="3.88671875" style="16" customWidth="1"/>
    <col min="14896" max="14896" width="9.6640625" style="16" customWidth="1"/>
    <col min="14897" max="14902" width="3.88671875" style="16" customWidth="1"/>
    <col min="14903" max="14903" width="9.6640625" style="16" customWidth="1"/>
    <col min="14904" max="14909" width="3.88671875" style="16" customWidth="1"/>
    <col min="14910" max="14910" width="9.6640625" style="16" customWidth="1"/>
    <col min="14911" max="14916" width="3.88671875" style="16" customWidth="1"/>
    <col min="14917" max="14917" width="7.6640625" style="16" customWidth="1"/>
    <col min="14918" max="14918" width="4.6640625" style="16" customWidth="1"/>
    <col min="14919" max="14919" width="7.6640625" style="16" customWidth="1"/>
    <col min="14920" max="14920" width="4.6640625" style="16" customWidth="1"/>
    <col min="14921" max="14921" width="10.44140625" style="16" customWidth="1"/>
    <col min="14922" max="15098" width="9.109375" style="16"/>
    <col min="15099" max="15099" width="7.33203125" style="16" customWidth="1"/>
    <col min="15100" max="15100" width="14.44140625" style="16" customWidth="1"/>
    <col min="15101" max="15102" width="9.6640625" style="16" customWidth="1"/>
    <col min="15103" max="15103" width="9.44140625" style="16" customWidth="1"/>
    <col min="15104" max="15109" width="3.6640625" style="16" customWidth="1"/>
    <col min="15110" max="15110" width="9.44140625" style="16" customWidth="1"/>
    <col min="15111" max="15116" width="3.6640625" style="16" customWidth="1"/>
    <col min="15117" max="15117" width="9.44140625" style="16" customWidth="1"/>
    <col min="15118" max="15123" width="3.6640625" style="16" customWidth="1"/>
    <col min="15124" max="15124" width="9.44140625" style="16" customWidth="1"/>
    <col min="15125" max="15130" width="3.6640625" style="16" customWidth="1"/>
    <col min="15131" max="15131" width="9.44140625" style="16" customWidth="1"/>
    <col min="15132" max="15137" width="3.6640625" style="16" customWidth="1"/>
    <col min="15138" max="15138" width="9.6640625" style="16" customWidth="1"/>
    <col min="15139" max="15144" width="3.88671875" style="16" customWidth="1"/>
    <col min="15145" max="15145" width="9.6640625" style="16" customWidth="1"/>
    <col min="15146" max="15151" width="3.88671875" style="16" customWidth="1"/>
    <col min="15152" max="15152" width="9.6640625" style="16" customWidth="1"/>
    <col min="15153" max="15158" width="3.88671875" style="16" customWidth="1"/>
    <col min="15159" max="15159" width="9.6640625" style="16" customWidth="1"/>
    <col min="15160" max="15165" width="3.88671875" style="16" customWidth="1"/>
    <col min="15166" max="15166" width="9.6640625" style="16" customWidth="1"/>
    <col min="15167" max="15172" width="3.88671875" style="16" customWidth="1"/>
    <col min="15173" max="15173" width="7.6640625" style="16" customWidth="1"/>
    <col min="15174" max="15174" width="4.6640625" style="16" customWidth="1"/>
    <col min="15175" max="15175" width="7.6640625" style="16" customWidth="1"/>
    <col min="15176" max="15176" width="4.6640625" style="16" customWidth="1"/>
    <col min="15177" max="15177" width="10.44140625" style="16" customWidth="1"/>
    <col min="15178" max="15354" width="9.109375" style="16"/>
    <col min="15355" max="15355" width="7.33203125" style="16" customWidth="1"/>
    <col min="15356" max="15356" width="14.44140625" style="16" customWidth="1"/>
    <col min="15357" max="15358" width="9.6640625" style="16" customWidth="1"/>
    <col min="15359" max="15359" width="9.44140625" style="16" customWidth="1"/>
    <col min="15360" max="15365" width="3.6640625" style="16" customWidth="1"/>
    <col min="15366" max="15366" width="9.44140625" style="16" customWidth="1"/>
    <col min="15367" max="15372" width="3.6640625" style="16" customWidth="1"/>
    <col min="15373" max="15373" width="9.44140625" style="16" customWidth="1"/>
    <col min="15374" max="15379" width="3.6640625" style="16" customWidth="1"/>
    <col min="15380" max="15380" width="9.44140625" style="16" customWidth="1"/>
    <col min="15381" max="15386" width="3.6640625" style="16" customWidth="1"/>
    <col min="15387" max="15387" width="9.44140625" style="16" customWidth="1"/>
    <col min="15388" max="15393" width="3.6640625" style="16" customWidth="1"/>
    <col min="15394" max="15394" width="9.6640625" style="16" customWidth="1"/>
    <col min="15395" max="15400" width="3.88671875" style="16" customWidth="1"/>
    <col min="15401" max="15401" width="9.6640625" style="16" customWidth="1"/>
    <col min="15402" max="15407" width="3.88671875" style="16" customWidth="1"/>
    <col min="15408" max="15408" width="9.6640625" style="16" customWidth="1"/>
    <col min="15409" max="15414" width="3.88671875" style="16" customWidth="1"/>
    <col min="15415" max="15415" width="9.6640625" style="16" customWidth="1"/>
    <col min="15416" max="15421" width="3.88671875" style="16" customWidth="1"/>
    <col min="15422" max="15422" width="9.6640625" style="16" customWidth="1"/>
    <col min="15423" max="15428" width="3.88671875" style="16" customWidth="1"/>
    <col min="15429" max="15429" width="7.6640625" style="16" customWidth="1"/>
    <col min="15430" max="15430" width="4.6640625" style="16" customWidth="1"/>
    <col min="15431" max="15431" width="7.6640625" style="16" customWidth="1"/>
    <col min="15432" max="15432" width="4.6640625" style="16" customWidth="1"/>
    <col min="15433" max="15433" width="10.44140625" style="16" customWidth="1"/>
    <col min="15434" max="15610" width="9.109375" style="16"/>
    <col min="15611" max="15611" width="7.33203125" style="16" customWidth="1"/>
    <col min="15612" max="15612" width="14.44140625" style="16" customWidth="1"/>
    <col min="15613" max="15614" width="9.6640625" style="16" customWidth="1"/>
    <col min="15615" max="15615" width="9.44140625" style="16" customWidth="1"/>
    <col min="15616" max="15621" width="3.6640625" style="16" customWidth="1"/>
    <col min="15622" max="15622" width="9.44140625" style="16" customWidth="1"/>
    <col min="15623" max="15628" width="3.6640625" style="16" customWidth="1"/>
    <col min="15629" max="15629" width="9.44140625" style="16" customWidth="1"/>
    <col min="15630" max="15635" width="3.6640625" style="16" customWidth="1"/>
    <col min="15636" max="15636" width="9.44140625" style="16" customWidth="1"/>
    <col min="15637" max="15642" width="3.6640625" style="16" customWidth="1"/>
    <col min="15643" max="15643" width="9.44140625" style="16" customWidth="1"/>
    <col min="15644" max="15649" width="3.6640625" style="16" customWidth="1"/>
    <col min="15650" max="15650" width="9.6640625" style="16" customWidth="1"/>
    <col min="15651" max="15656" width="3.88671875" style="16" customWidth="1"/>
    <col min="15657" max="15657" width="9.6640625" style="16" customWidth="1"/>
    <col min="15658" max="15663" width="3.88671875" style="16" customWidth="1"/>
    <col min="15664" max="15664" width="9.6640625" style="16" customWidth="1"/>
    <col min="15665" max="15670" width="3.88671875" style="16" customWidth="1"/>
    <col min="15671" max="15671" width="9.6640625" style="16" customWidth="1"/>
    <col min="15672" max="15677" width="3.88671875" style="16" customWidth="1"/>
    <col min="15678" max="15678" width="9.6640625" style="16" customWidth="1"/>
    <col min="15679" max="15684" width="3.88671875" style="16" customWidth="1"/>
    <col min="15685" max="15685" width="7.6640625" style="16" customWidth="1"/>
    <col min="15686" max="15686" width="4.6640625" style="16" customWidth="1"/>
    <col min="15687" max="15687" width="7.6640625" style="16" customWidth="1"/>
    <col min="15688" max="15688" width="4.6640625" style="16" customWidth="1"/>
    <col min="15689" max="15689" width="10.44140625" style="16" customWidth="1"/>
    <col min="15690" max="15866" width="9.109375" style="16"/>
    <col min="15867" max="15867" width="7.33203125" style="16" customWidth="1"/>
    <col min="15868" max="15868" width="14.44140625" style="16" customWidth="1"/>
    <col min="15869" max="15870" width="9.6640625" style="16" customWidth="1"/>
    <col min="15871" max="15871" width="9.44140625" style="16" customWidth="1"/>
    <col min="15872" max="15877" width="3.6640625" style="16" customWidth="1"/>
    <col min="15878" max="15878" width="9.44140625" style="16" customWidth="1"/>
    <col min="15879" max="15884" width="3.6640625" style="16" customWidth="1"/>
    <col min="15885" max="15885" width="9.44140625" style="16" customWidth="1"/>
    <col min="15886" max="15891" width="3.6640625" style="16" customWidth="1"/>
    <col min="15892" max="15892" width="9.44140625" style="16" customWidth="1"/>
    <col min="15893" max="15898" width="3.6640625" style="16" customWidth="1"/>
    <col min="15899" max="15899" width="9.44140625" style="16" customWidth="1"/>
    <col min="15900" max="15905" width="3.6640625" style="16" customWidth="1"/>
    <col min="15906" max="15906" width="9.6640625" style="16" customWidth="1"/>
    <col min="15907" max="15912" width="3.88671875" style="16" customWidth="1"/>
    <col min="15913" max="15913" width="9.6640625" style="16" customWidth="1"/>
    <col min="15914" max="15919" width="3.88671875" style="16" customWidth="1"/>
    <col min="15920" max="15920" width="9.6640625" style="16" customWidth="1"/>
    <col min="15921" max="15926" width="3.88671875" style="16" customWidth="1"/>
    <col min="15927" max="15927" width="9.6640625" style="16" customWidth="1"/>
    <col min="15928" max="15933" width="3.88671875" style="16" customWidth="1"/>
    <col min="15934" max="15934" width="9.6640625" style="16" customWidth="1"/>
    <col min="15935" max="15940" width="3.88671875" style="16" customWidth="1"/>
    <col min="15941" max="15941" width="7.6640625" style="16" customWidth="1"/>
    <col min="15942" max="15942" width="4.6640625" style="16" customWidth="1"/>
    <col min="15943" max="15943" width="7.6640625" style="16" customWidth="1"/>
    <col min="15944" max="15944" width="4.6640625" style="16" customWidth="1"/>
    <col min="15945" max="15945" width="10.44140625" style="16" customWidth="1"/>
    <col min="15946" max="16122" width="9.109375" style="16"/>
    <col min="16123" max="16123" width="7.33203125" style="16" customWidth="1"/>
    <col min="16124" max="16124" width="14.44140625" style="16" customWidth="1"/>
    <col min="16125" max="16126" width="9.6640625" style="16" customWidth="1"/>
    <col min="16127" max="16127" width="9.44140625" style="16" customWidth="1"/>
    <col min="16128" max="16133" width="3.6640625" style="16" customWidth="1"/>
    <col min="16134" max="16134" width="9.44140625" style="16" customWidth="1"/>
    <col min="16135" max="16140" width="3.6640625" style="16" customWidth="1"/>
    <col min="16141" max="16141" width="9.44140625" style="16" customWidth="1"/>
    <col min="16142" max="16147" width="3.6640625" style="16" customWidth="1"/>
    <col min="16148" max="16148" width="9.44140625" style="16" customWidth="1"/>
    <col min="16149" max="16154" width="3.6640625" style="16" customWidth="1"/>
    <col min="16155" max="16155" width="9.44140625" style="16" customWidth="1"/>
    <col min="16156" max="16161" width="3.6640625" style="16" customWidth="1"/>
    <col min="16162" max="16162" width="9.6640625" style="16" customWidth="1"/>
    <col min="16163" max="16168" width="3.88671875" style="16" customWidth="1"/>
    <col min="16169" max="16169" width="9.6640625" style="16" customWidth="1"/>
    <col min="16170" max="16175" width="3.88671875" style="16" customWidth="1"/>
    <col min="16176" max="16176" width="9.6640625" style="16" customWidth="1"/>
    <col min="16177" max="16182" width="3.88671875" style="16" customWidth="1"/>
    <col min="16183" max="16183" width="9.6640625" style="16" customWidth="1"/>
    <col min="16184" max="16189" width="3.88671875" style="16" customWidth="1"/>
    <col min="16190" max="16190" width="9.6640625" style="16" customWidth="1"/>
    <col min="16191" max="16196" width="3.88671875" style="16" customWidth="1"/>
    <col min="16197" max="16197" width="7.6640625" style="16" customWidth="1"/>
    <col min="16198" max="16198" width="4.6640625" style="16" customWidth="1"/>
    <col min="16199" max="16199" width="7.6640625" style="16" customWidth="1"/>
    <col min="16200" max="16200" width="4.6640625" style="16" customWidth="1"/>
    <col min="16201" max="16201" width="10.44140625" style="16" customWidth="1"/>
    <col min="16202" max="16384" width="9.109375" style="16"/>
  </cols>
  <sheetData>
    <row r="1" spans="1:79" x14ac:dyDescent="0.3">
      <c r="CA1" s="25" t="s">
        <v>0</v>
      </c>
    </row>
    <row r="2" spans="1:79" x14ac:dyDescent="0.3">
      <c r="BX2" s="26"/>
      <c r="BY2" s="27" t="s">
        <v>1</v>
      </c>
      <c r="BZ2" s="27"/>
      <c r="CA2" s="27"/>
    </row>
    <row r="3" spans="1:79" x14ac:dyDescent="0.3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</row>
    <row r="4" spans="1:79" x14ac:dyDescent="0.3">
      <c r="N4" s="29" t="s">
        <v>3</v>
      </c>
      <c r="O4" s="30">
        <v>9</v>
      </c>
      <c r="P4" s="31"/>
      <c r="Q4" s="28" t="s">
        <v>405</v>
      </c>
      <c r="R4" s="28"/>
      <c r="S4" s="32">
        <v>2023</v>
      </c>
      <c r="T4" s="16" t="s">
        <v>4</v>
      </c>
    </row>
    <row r="6" spans="1:79" x14ac:dyDescent="0.3">
      <c r="M6" s="29" t="s">
        <v>5</v>
      </c>
      <c r="N6" s="30" t="s">
        <v>156</v>
      </c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79" x14ac:dyDescent="0.3">
      <c r="N7" s="33" t="s">
        <v>6</v>
      </c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4"/>
      <c r="AJ7" s="34"/>
      <c r="AK7" s="34"/>
    </row>
    <row r="9" spans="1:79" x14ac:dyDescent="0.3">
      <c r="R9" s="29" t="s">
        <v>7</v>
      </c>
      <c r="S9" s="32">
        <v>2023</v>
      </c>
      <c r="T9" s="16" t="s">
        <v>8</v>
      </c>
      <c r="Z9" s="29"/>
    </row>
    <row r="10" spans="1:79" x14ac:dyDescent="0.3">
      <c r="BW10" s="16" t="s">
        <v>199</v>
      </c>
    </row>
    <row r="11" spans="1:79" x14ac:dyDescent="0.3">
      <c r="P11" s="29" t="s">
        <v>9</v>
      </c>
      <c r="Q11" s="35" t="s">
        <v>202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6"/>
      <c r="AD11" s="36"/>
      <c r="AE11" s="36"/>
      <c r="AF11" s="36"/>
    </row>
    <row r="12" spans="1:79" x14ac:dyDescent="0.3">
      <c r="Q12" s="37" t="s">
        <v>10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4"/>
      <c r="AD12" s="34"/>
      <c r="AE12" s="34"/>
      <c r="AF12" s="34"/>
    </row>
    <row r="13" spans="1:79" x14ac:dyDescent="0.3"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</row>
    <row r="14" spans="1:79" ht="15.6" customHeight="1" x14ac:dyDescent="0.3">
      <c r="A14" s="38" t="s">
        <v>11</v>
      </c>
      <c r="B14" s="38" t="s">
        <v>12</v>
      </c>
      <c r="C14" s="38" t="s">
        <v>13</v>
      </c>
      <c r="D14" s="38" t="s">
        <v>14</v>
      </c>
      <c r="E14" s="39" t="s">
        <v>15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1" t="s">
        <v>203</v>
      </c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2"/>
      <c r="BW14" s="43" t="s">
        <v>16</v>
      </c>
      <c r="BX14" s="44"/>
      <c r="BY14" s="44"/>
      <c r="BZ14" s="45"/>
      <c r="CA14" s="38" t="s">
        <v>17</v>
      </c>
    </row>
    <row r="15" spans="1:79" x14ac:dyDescent="0.3">
      <c r="A15" s="46"/>
      <c r="B15" s="46"/>
      <c r="C15" s="46"/>
      <c r="D15" s="46"/>
      <c r="E15" s="47" t="s">
        <v>18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9"/>
      <c r="AN15" s="47" t="s">
        <v>19</v>
      </c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9"/>
      <c r="BW15" s="50"/>
      <c r="BX15" s="51"/>
      <c r="BY15" s="51"/>
      <c r="BZ15" s="52"/>
      <c r="CA15" s="46"/>
    </row>
    <row r="16" spans="1:79" x14ac:dyDescent="0.3">
      <c r="A16" s="46"/>
      <c r="B16" s="46"/>
      <c r="C16" s="46"/>
      <c r="D16" s="46"/>
      <c r="E16" s="47" t="s">
        <v>20</v>
      </c>
      <c r="F16" s="48"/>
      <c r="G16" s="48"/>
      <c r="H16" s="48"/>
      <c r="I16" s="48"/>
      <c r="J16" s="48"/>
      <c r="K16" s="49"/>
      <c r="L16" s="47" t="s">
        <v>21</v>
      </c>
      <c r="M16" s="48"/>
      <c r="N16" s="48"/>
      <c r="O16" s="48"/>
      <c r="P16" s="48"/>
      <c r="Q16" s="48"/>
      <c r="R16" s="49"/>
      <c r="S16" s="47" t="s">
        <v>22</v>
      </c>
      <c r="T16" s="48"/>
      <c r="U16" s="48"/>
      <c r="V16" s="48"/>
      <c r="W16" s="48"/>
      <c r="X16" s="48"/>
      <c r="Y16" s="49"/>
      <c r="Z16" s="47" t="s">
        <v>23</v>
      </c>
      <c r="AA16" s="48"/>
      <c r="AB16" s="48"/>
      <c r="AC16" s="48"/>
      <c r="AD16" s="48"/>
      <c r="AE16" s="48"/>
      <c r="AF16" s="49"/>
      <c r="AG16" s="47" t="s">
        <v>24</v>
      </c>
      <c r="AH16" s="48"/>
      <c r="AI16" s="48"/>
      <c r="AJ16" s="48"/>
      <c r="AK16" s="48"/>
      <c r="AL16" s="48"/>
      <c r="AM16" s="49"/>
      <c r="AN16" s="47" t="s">
        <v>20</v>
      </c>
      <c r="AO16" s="48"/>
      <c r="AP16" s="48"/>
      <c r="AQ16" s="48"/>
      <c r="AR16" s="48"/>
      <c r="AS16" s="48"/>
      <c r="AT16" s="49"/>
      <c r="AU16" s="47" t="s">
        <v>21</v>
      </c>
      <c r="AV16" s="48"/>
      <c r="AW16" s="48"/>
      <c r="AX16" s="48"/>
      <c r="AY16" s="48"/>
      <c r="AZ16" s="48"/>
      <c r="BA16" s="49"/>
      <c r="BB16" s="47" t="s">
        <v>22</v>
      </c>
      <c r="BC16" s="48"/>
      <c r="BD16" s="48"/>
      <c r="BE16" s="48"/>
      <c r="BF16" s="48"/>
      <c r="BG16" s="48"/>
      <c r="BH16" s="49"/>
      <c r="BI16" s="47" t="s">
        <v>23</v>
      </c>
      <c r="BJ16" s="48"/>
      <c r="BK16" s="48"/>
      <c r="BL16" s="48"/>
      <c r="BM16" s="48"/>
      <c r="BN16" s="48"/>
      <c r="BO16" s="49"/>
      <c r="BP16" s="47" t="s">
        <v>24</v>
      </c>
      <c r="BQ16" s="48"/>
      <c r="BR16" s="48"/>
      <c r="BS16" s="48"/>
      <c r="BT16" s="48"/>
      <c r="BU16" s="48"/>
      <c r="BV16" s="49"/>
      <c r="BW16" s="53"/>
      <c r="BX16" s="54"/>
      <c r="BY16" s="54"/>
      <c r="BZ16" s="55"/>
      <c r="CA16" s="46"/>
    </row>
    <row r="17" spans="1:79" ht="78" x14ac:dyDescent="0.3">
      <c r="A17" s="46"/>
      <c r="B17" s="46"/>
      <c r="C17" s="46"/>
      <c r="D17" s="46"/>
      <c r="E17" s="56" t="s">
        <v>25</v>
      </c>
      <c r="F17" s="47" t="s">
        <v>26</v>
      </c>
      <c r="G17" s="48"/>
      <c r="H17" s="48"/>
      <c r="I17" s="48"/>
      <c r="J17" s="48"/>
      <c r="K17" s="49"/>
      <c r="L17" s="56" t="s">
        <v>25</v>
      </c>
      <c r="M17" s="47" t="s">
        <v>26</v>
      </c>
      <c r="N17" s="48"/>
      <c r="O17" s="48"/>
      <c r="P17" s="48"/>
      <c r="Q17" s="48"/>
      <c r="R17" s="49"/>
      <c r="S17" s="56" t="s">
        <v>25</v>
      </c>
      <c r="T17" s="47" t="s">
        <v>26</v>
      </c>
      <c r="U17" s="48"/>
      <c r="V17" s="48"/>
      <c r="W17" s="48"/>
      <c r="X17" s="48"/>
      <c r="Y17" s="49"/>
      <c r="Z17" s="56" t="s">
        <v>25</v>
      </c>
      <c r="AA17" s="47" t="s">
        <v>26</v>
      </c>
      <c r="AB17" s="48"/>
      <c r="AC17" s="48"/>
      <c r="AD17" s="48"/>
      <c r="AE17" s="48"/>
      <c r="AF17" s="49"/>
      <c r="AG17" s="56" t="s">
        <v>25</v>
      </c>
      <c r="AH17" s="47" t="s">
        <v>26</v>
      </c>
      <c r="AI17" s="48"/>
      <c r="AJ17" s="48"/>
      <c r="AK17" s="48"/>
      <c r="AL17" s="48"/>
      <c r="AM17" s="49"/>
      <c r="AN17" s="56" t="s">
        <v>25</v>
      </c>
      <c r="AO17" s="47" t="s">
        <v>26</v>
      </c>
      <c r="AP17" s="48"/>
      <c r="AQ17" s="48"/>
      <c r="AR17" s="48"/>
      <c r="AS17" s="48"/>
      <c r="AT17" s="49"/>
      <c r="AU17" s="56" t="s">
        <v>25</v>
      </c>
      <c r="AV17" s="47" t="s">
        <v>26</v>
      </c>
      <c r="AW17" s="48"/>
      <c r="AX17" s="48"/>
      <c r="AY17" s="48"/>
      <c r="AZ17" s="48"/>
      <c r="BA17" s="49"/>
      <c r="BB17" s="56" t="s">
        <v>25</v>
      </c>
      <c r="BC17" s="47" t="s">
        <v>26</v>
      </c>
      <c r="BD17" s="48"/>
      <c r="BE17" s="48"/>
      <c r="BF17" s="48"/>
      <c r="BG17" s="48"/>
      <c r="BH17" s="49"/>
      <c r="BI17" s="56" t="s">
        <v>25</v>
      </c>
      <c r="BJ17" s="47" t="s">
        <v>26</v>
      </c>
      <c r="BK17" s="48"/>
      <c r="BL17" s="48"/>
      <c r="BM17" s="48"/>
      <c r="BN17" s="48"/>
      <c r="BO17" s="49"/>
      <c r="BP17" s="56" t="s">
        <v>25</v>
      </c>
      <c r="BQ17" s="47" t="s">
        <v>26</v>
      </c>
      <c r="BR17" s="48"/>
      <c r="BS17" s="48"/>
      <c r="BT17" s="48"/>
      <c r="BU17" s="48"/>
      <c r="BV17" s="49"/>
      <c r="BW17" s="47" t="s">
        <v>25</v>
      </c>
      <c r="BX17" s="49"/>
      <c r="BY17" s="48" t="s">
        <v>26</v>
      </c>
      <c r="BZ17" s="49"/>
      <c r="CA17" s="46"/>
    </row>
    <row r="18" spans="1:79" ht="67.2" customHeight="1" x14ac:dyDescent="0.3">
      <c r="A18" s="46"/>
      <c r="B18" s="46"/>
      <c r="C18" s="46"/>
      <c r="D18" s="46"/>
      <c r="E18" s="13" t="s">
        <v>27</v>
      </c>
      <c r="F18" s="13" t="s">
        <v>27</v>
      </c>
      <c r="G18" s="13" t="s">
        <v>28</v>
      </c>
      <c r="H18" s="13" t="s">
        <v>29</v>
      </c>
      <c r="I18" s="13" t="s">
        <v>30</v>
      </c>
      <c r="J18" s="13" t="s">
        <v>31</v>
      </c>
      <c r="K18" s="13" t="s">
        <v>32</v>
      </c>
      <c r="L18" s="13" t="s">
        <v>27</v>
      </c>
      <c r="M18" s="13" t="s">
        <v>27</v>
      </c>
      <c r="N18" s="13" t="s">
        <v>28</v>
      </c>
      <c r="O18" s="13" t="s">
        <v>29</v>
      </c>
      <c r="P18" s="13" t="s">
        <v>30</v>
      </c>
      <c r="Q18" s="13" t="s">
        <v>31</v>
      </c>
      <c r="R18" s="13" t="s">
        <v>32</v>
      </c>
      <c r="S18" s="13" t="s">
        <v>27</v>
      </c>
      <c r="T18" s="13" t="s">
        <v>27</v>
      </c>
      <c r="U18" s="13" t="s">
        <v>28</v>
      </c>
      <c r="V18" s="13" t="s">
        <v>29</v>
      </c>
      <c r="W18" s="13" t="s">
        <v>30</v>
      </c>
      <c r="X18" s="13" t="s">
        <v>31</v>
      </c>
      <c r="Y18" s="13" t="s">
        <v>32</v>
      </c>
      <c r="Z18" s="13" t="s">
        <v>27</v>
      </c>
      <c r="AA18" s="13" t="s">
        <v>27</v>
      </c>
      <c r="AB18" s="13" t="s">
        <v>28</v>
      </c>
      <c r="AC18" s="13" t="s">
        <v>29</v>
      </c>
      <c r="AD18" s="13" t="s">
        <v>30</v>
      </c>
      <c r="AE18" s="13" t="s">
        <v>31</v>
      </c>
      <c r="AF18" s="13" t="s">
        <v>32</v>
      </c>
      <c r="AG18" s="13" t="s">
        <v>27</v>
      </c>
      <c r="AH18" s="13" t="s">
        <v>27</v>
      </c>
      <c r="AI18" s="13" t="s">
        <v>28</v>
      </c>
      <c r="AJ18" s="13" t="s">
        <v>29</v>
      </c>
      <c r="AK18" s="13" t="s">
        <v>30</v>
      </c>
      <c r="AL18" s="13" t="s">
        <v>31</v>
      </c>
      <c r="AM18" s="13" t="s">
        <v>32</v>
      </c>
      <c r="AN18" s="13" t="s">
        <v>27</v>
      </c>
      <c r="AO18" s="13" t="s">
        <v>27</v>
      </c>
      <c r="AP18" s="13" t="s">
        <v>28</v>
      </c>
      <c r="AQ18" s="13" t="s">
        <v>29</v>
      </c>
      <c r="AR18" s="13" t="s">
        <v>30</v>
      </c>
      <c r="AS18" s="13" t="s">
        <v>31</v>
      </c>
      <c r="AT18" s="13" t="s">
        <v>32</v>
      </c>
      <c r="AU18" s="13" t="s">
        <v>27</v>
      </c>
      <c r="AV18" s="13" t="s">
        <v>27</v>
      </c>
      <c r="AW18" s="13" t="s">
        <v>28</v>
      </c>
      <c r="AX18" s="13" t="s">
        <v>29</v>
      </c>
      <c r="AY18" s="13" t="s">
        <v>30</v>
      </c>
      <c r="AZ18" s="13" t="s">
        <v>31</v>
      </c>
      <c r="BA18" s="13" t="s">
        <v>32</v>
      </c>
      <c r="BB18" s="13" t="s">
        <v>27</v>
      </c>
      <c r="BC18" s="13" t="s">
        <v>27</v>
      </c>
      <c r="BD18" s="13" t="s">
        <v>28</v>
      </c>
      <c r="BE18" s="13" t="s">
        <v>29</v>
      </c>
      <c r="BF18" s="13" t="s">
        <v>30</v>
      </c>
      <c r="BG18" s="13" t="s">
        <v>31</v>
      </c>
      <c r="BH18" s="13" t="s">
        <v>32</v>
      </c>
      <c r="BI18" s="13" t="s">
        <v>27</v>
      </c>
      <c r="BJ18" s="13" t="s">
        <v>27</v>
      </c>
      <c r="BK18" s="13" t="s">
        <v>28</v>
      </c>
      <c r="BL18" s="13" t="s">
        <v>29</v>
      </c>
      <c r="BM18" s="13" t="s">
        <v>30</v>
      </c>
      <c r="BN18" s="13" t="s">
        <v>31</v>
      </c>
      <c r="BO18" s="13" t="s">
        <v>32</v>
      </c>
      <c r="BP18" s="13" t="s">
        <v>27</v>
      </c>
      <c r="BQ18" s="13" t="s">
        <v>27</v>
      </c>
      <c r="BR18" s="13" t="s">
        <v>28</v>
      </c>
      <c r="BS18" s="13" t="s">
        <v>29</v>
      </c>
      <c r="BT18" s="13" t="s">
        <v>30</v>
      </c>
      <c r="BU18" s="13" t="s">
        <v>31</v>
      </c>
      <c r="BV18" s="13" t="s">
        <v>32</v>
      </c>
      <c r="BW18" s="56" t="s">
        <v>27</v>
      </c>
      <c r="BX18" s="56" t="s">
        <v>33</v>
      </c>
      <c r="BY18" s="56" t="s">
        <v>27</v>
      </c>
      <c r="BZ18" s="56" t="s">
        <v>33</v>
      </c>
      <c r="CA18" s="46"/>
    </row>
    <row r="19" spans="1:79" ht="16.2" thickBot="1" x14ac:dyDescent="0.35">
      <c r="A19" s="57">
        <v>1</v>
      </c>
      <c r="B19" s="57">
        <v>2</v>
      </c>
      <c r="C19" s="57">
        <v>3</v>
      </c>
      <c r="D19" s="57">
        <v>4</v>
      </c>
      <c r="E19" s="57" t="s">
        <v>34</v>
      </c>
      <c r="F19" s="57" t="s">
        <v>35</v>
      </c>
      <c r="G19" s="57" t="s">
        <v>36</v>
      </c>
      <c r="H19" s="57" t="s">
        <v>37</v>
      </c>
      <c r="I19" s="57" t="s">
        <v>38</v>
      </c>
      <c r="J19" s="57" t="s">
        <v>39</v>
      </c>
      <c r="K19" s="57" t="s">
        <v>40</v>
      </c>
      <c r="L19" s="57" t="s">
        <v>41</v>
      </c>
      <c r="M19" s="57" t="s">
        <v>42</v>
      </c>
      <c r="N19" s="57" t="s">
        <v>43</v>
      </c>
      <c r="O19" s="57" t="s">
        <v>44</v>
      </c>
      <c r="P19" s="57" t="s">
        <v>45</v>
      </c>
      <c r="Q19" s="57" t="s">
        <v>46</v>
      </c>
      <c r="R19" s="57" t="s">
        <v>47</v>
      </c>
      <c r="S19" s="57" t="s">
        <v>48</v>
      </c>
      <c r="T19" s="57" t="s">
        <v>49</v>
      </c>
      <c r="U19" s="57" t="s">
        <v>50</v>
      </c>
      <c r="V19" s="57" t="s">
        <v>51</v>
      </c>
      <c r="W19" s="57" t="s">
        <v>52</v>
      </c>
      <c r="X19" s="57" t="s">
        <v>53</v>
      </c>
      <c r="Y19" s="57" t="s">
        <v>54</v>
      </c>
      <c r="Z19" s="57" t="s">
        <v>55</v>
      </c>
      <c r="AA19" s="57" t="s">
        <v>56</v>
      </c>
      <c r="AB19" s="57" t="s">
        <v>57</v>
      </c>
      <c r="AC19" s="57" t="s">
        <v>58</v>
      </c>
      <c r="AD19" s="57" t="s">
        <v>59</v>
      </c>
      <c r="AE19" s="57" t="s">
        <v>60</v>
      </c>
      <c r="AF19" s="57" t="s">
        <v>61</v>
      </c>
      <c r="AG19" s="57" t="s">
        <v>62</v>
      </c>
      <c r="AH19" s="57" t="s">
        <v>63</v>
      </c>
      <c r="AI19" s="57" t="s">
        <v>64</v>
      </c>
      <c r="AJ19" s="57" t="s">
        <v>65</v>
      </c>
      <c r="AK19" s="57" t="s">
        <v>66</v>
      </c>
      <c r="AL19" s="57" t="s">
        <v>67</v>
      </c>
      <c r="AM19" s="57" t="s">
        <v>68</v>
      </c>
      <c r="AN19" s="57" t="s">
        <v>69</v>
      </c>
      <c r="AO19" s="57" t="s">
        <v>70</v>
      </c>
      <c r="AP19" s="57" t="s">
        <v>71</v>
      </c>
      <c r="AQ19" s="57" t="s">
        <v>72</v>
      </c>
      <c r="AR19" s="57" t="s">
        <v>73</v>
      </c>
      <c r="AS19" s="57" t="s">
        <v>74</v>
      </c>
      <c r="AT19" s="57" t="s">
        <v>75</v>
      </c>
      <c r="AU19" s="57" t="s">
        <v>76</v>
      </c>
      <c r="AV19" s="57" t="s">
        <v>77</v>
      </c>
      <c r="AW19" s="57" t="s">
        <v>78</v>
      </c>
      <c r="AX19" s="57" t="s">
        <v>79</v>
      </c>
      <c r="AY19" s="57" t="s">
        <v>80</v>
      </c>
      <c r="AZ19" s="57" t="s">
        <v>81</v>
      </c>
      <c r="BA19" s="57" t="s">
        <v>82</v>
      </c>
      <c r="BB19" s="57" t="s">
        <v>83</v>
      </c>
      <c r="BC19" s="57" t="s">
        <v>84</v>
      </c>
      <c r="BD19" s="57" t="s">
        <v>85</v>
      </c>
      <c r="BE19" s="57" t="s">
        <v>86</v>
      </c>
      <c r="BF19" s="57" t="s">
        <v>87</v>
      </c>
      <c r="BG19" s="57" t="s">
        <v>88</v>
      </c>
      <c r="BH19" s="57" t="s">
        <v>89</v>
      </c>
      <c r="BI19" s="57" t="s">
        <v>90</v>
      </c>
      <c r="BJ19" s="57" t="s">
        <v>91</v>
      </c>
      <c r="BK19" s="57" t="s">
        <v>92</v>
      </c>
      <c r="BL19" s="57" t="s">
        <v>93</v>
      </c>
      <c r="BM19" s="57" t="s">
        <v>94</v>
      </c>
      <c r="BN19" s="57" t="s">
        <v>95</v>
      </c>
      <c r="BO19" s="57" t="s">
        <v>96</v>
      </c>
      <c r="BP19" s="57" t="s">
        <v>97</v>
      </c>
      <c r="BQ19" s="57" t="s">
        <v>98</v>
      </c>
      <c r="BR19" s="57" t="s">
        <v>99</v>
      </c>
      <c r="BS19" s="57" t="s">
        <v>100</v>
      </c>
      <c r="BT19" s="57" t="s">
        <v>101</v>
      </c>
      <c r="BU19" s="57" t="s">
        <v>102</v>
      </c>
      <c r="BV19" s="57" t="s">
        <v>103</v>
      </c>
      <c r="BW19" s="57">
        <v>7</v>
      </c>
      <c r="BX19" s="57">
        <v>8</v>
      </c>
      <c r="BY19" s="57">
        <v>9</v>
      </c>
      <c r="BZ19" s="57">
        <v>10</v>
      </c>
      <c r="CA19" s="58">
        <v>11</v>
      </c>
    </row>
    <row r="20" spans="1:79" ht="16.2" thickBot="1" x14ac:dyDescent="0.35">
      <c r="A20" s="59">
        <v>0</v>
      </c>
      <c r="B20" s="60" t="s">
        <v>104</v>
      </c>
      <c r="C20" s="61">
        <v>0</v>
      </c>
      <c r="D20" s="62">
        <f>D23+D28+D87+D114</f>
        <v>134.4643552606083</v>
      </c>
      <c r="E20" s="62">
        <f>E23+E28+E87+E114</f>
        <v>0</v>
      </c>
      <c r="F20" s="62">
        <f>F23+F28+F87+F114</f>
        <v>124.7031142</v>
      </c>
      <c r="G20" s="62">
        <f>G23+G28+G87+G114</f>
        <v>3.8499999999999996</v>
      </c>
      <c r="H20" s="62">
        <f>H23+H28+H87+H114</f>
        <v>0</v>
      </c>
      <c r="I20" s="62">
        <f>I23+I28+I87+I114</f>
        <v>34.140000000000008</v>
      </c>
      <c r="J20" s="62">
        <f>J23+J28+J87+J114</f>
        <v>0</v>
      </c>
      <c r="K20" s="62">
        <f>K23+K28+K87+K114</f>
        <v>251</v>
      </c>
      <c r="L20" s="62">
        <f>L23+L28+L87+L114</f>
        <v>0</v>
      </c>
      <c r="M20" s="62">
        <f>M23+M28+M87+M114</f>
        <v>12.922665</v>
      </c>
      <c r="N20" s="62">
        <f>N23+N28+N87+N114</f>
        <v>0.4</v>
      </c>
      <c r="O20" s="62">
        <f>O23+O28+O87+O114</f>
        <v>0</v>
      </c>
      <c r="P20" s="62">
        <f>P23+P28+P87+P114</f>
        <v>4.53</v>
      </c>
      <c r="Q20" s="62">
        <f>Q23+Q28+Q87+Q114</f>
        <v>0</v>
      </c>
      <c r="R20" s="62">
        <f>R23+R28+R87+R114</f>
        <v>60</v>
      </c>
      <c r="S20" s="62">
        <f>S23+S28+S87+S114</f>
        <v>0</v>
      </c>
      <c r="T20" s="62">
        <f>T23+T28+T87+T114</f>
        <v>21.077652999999998</v>
      </c>
      <c r="U20" s="62">
        <f>U23+U28+U87+U114</f>
        <v>0.65</v>
      </c>
      <c r="V20" s="62">
        <f>V23+V28+V87+V114</f>
        <v>0</v>
      </c>
      <c r="W20" s="62">
        <f>W23+W28+W87+W114</f>
        <v>7.1000000000000005</v>
      </c>
      <c r="X20" s="62">
        <f>X23+X28+X87+X114</f>
        <v>0</v>
      </c>
      <c r="Y20" s="62">
        <f>Y23+Y28+Y87+Y114</f>
        <v>63</v>
      </c>
      <c r="Z20" s="62">
        <f>Z23+Z28+Z87+Z114</f>
        <v>0</v>
      </c>
      <c r="AA20" s="62">
        <f>AA23+AA28+AA87+AA114</f>
        <v>37.992652999999997</v>
      </c>
      <c r="AB20" s="62">
        <f>AB23+AB28+AB87+AB114</f>
        <v>0.25</v>
      </c>
      <c r="AC20" s="62">
        <f>AC23+AC28+AC87+AC114</f>
        <v>0</v>
      </c>
      <c r="AD20" s="62">
        <f>AD23+AD28+AD87+AD114</f>
        <v>11.785</v>
      </c>
      <c r="AE20" s="62">
        <f>AE23+AE28+AE87+AE114</f>
        <v>0</v>
      </c>
      <c r="AF20" s="62">
        <f>AF23+AF28+AF87+AF114</f>
        <v>63</v>
      </c>
      <c r="AG20" s="62">
        <f>AG23+AG28+AG87+AG114</f>
        <v>0</v>
      </c>
      <c r="AH20" s="62">
        <f>AH23+AH28+AH87+AH114</f>
        <v>52.710143199999997</v>
      </c>
      <c r="AI20" s="62">
        <f>AI23+AI28+AI87+AI114</f>
        <v>2.5499999999999998</v>
      </c>
      <c r="AJ20" s="62">
        <f>AJ23+AJ28+AJ87+AJ114</f>
        <v>0</v>
      </c>
      <c r="AK20" s="62">
        <f>AK23+AK28+AK87+AK114</f>
        <v>10.725000000000001</v>
      </c>
      <c r="AL20" s="62">
        <f>AL23+AL28+AL87+AL114</f>
        <v>0</v>
      </c>
      <c r="AM20" s="62">
        <f>AM23+AM28+AM87+AM114</f>
        <v>65</v>
      </c>
      <c r="AN20" s="62">
        <f>AU20+BB20+BI20+BP20</f>
        <v>2.63926083</v>
      </c>
      <c r="AO20" s="62">
        <f t="shared" ref="AO20:AT20" si="0">AV20+BC20+BJ20+BQ20</f>
        <v>76.029253186999995</v>
      </c>
      <c r="AP20" s="62">
        <f t="shared" si="0"/>
        <v>6.15</v>
      </c>
      <c r="AQ20" s="62">
        <f t="shared" si="0"/>
        <v>0</v>
      </c>
      <c r="AR20" s="62">
        <f t="shared" si="0"/>
        <v>7.1989999999999998</v>
      </c>
      <c r="AS20" s="62">
        <f t="shared" si="0"/>
        <v>0</v>
      </c>
      <c r="AT20" s="62">
        <f t="shared" si="0"/>
        <v>962</v>
      </c>
      <c r="AU20" s="62">
        <f>AU23+AU28+AU87+AU114</f>
        <v>0</v>
      </c>
      <c r="AV20" s="62">
        <f>AV23+AV28+AV87+AV114</f>
        <v>9.2786061729999982</v>
      </c>
      <c r="AW20" s="62">
        <f>AW23+AW28+AW87+AW114</f>
        <v>0.16</v>
      </c>
      <c r="AX20" s="62">
        <f>AX23+AX28+AX87+AX114</f>
        <v>0</v>
      </c>
      <c r="AY20" s="62">
        <f>AY23+AY28+AY87+AY114</f>
        <v>0.66199999999999992</v>
      </c>
      <c r="AZ20" s="62">
        <f>AZ23+AZ28+AZ87+AZ114</f>
        <v>0</v>
      </c>
      <c r="BA20" s="62">
        <f>BA23+BA28+BA87+BA114</f>
        <v>143</v>
      </c>
      <c r="BB20" s="62">
        <f>BB23+BB28+BB87+BB114</f>
        <v>1.22</v>
      </c>
      <c r="BC20" s="62">
        <f>BC23+BC28+BC87+BC114</f>
        <v>31.605278420000005</v>
      </c>
      <c r="BD20" s="62">
        <f>BD23+BD28+BD87+BD114</f>
        <v>3.85</v>
      </c>
      <c r="BE20" s="62">
        <f>BE23+BE28+BE87+BE114</f>
        <v>0</v>
      </c>
      <c r="BF20" s="62">
        <f>BF23+BF28+BF87+BF114</f>
        <v>1.1400000000000001</v>
      </c>
      <c r="BG20" s="62">
        <f>BG23+BG28+BG87+BG114</f>
        <v>0</v>
      </c>
      <c r="BH20" s="62">
        <f>BH23+BH28+BH87+BH114</f>
        <v>235</v>
      </c>
      <c r="BI20" s="62">
        <f>BI23+BI28+BI87+BI114</f>
        <v>1.41926083</v>
      </c>
      <c r="BJ20" s="62">
        <f>BJ23+BJ28+BJ87+BJ114</f>
        <v>35.145368593999997</v>
      </c>
      <c r="BK20" s="62">
        <f>BK23+BK28+BK87+BK114</f>
        <v>2.14</v>
      </c>
      <c r="BL20" s="62">
        <f>BL23+BL28+BL87+BL114</f>
        <v>0</v>
      </c>
      <c r="BM20" s="62">
        <f>BM23+BM28+BM87+BM114</f>
        <v>5.3970000000000002</v>
      </c>
      <c r="BN20" s="62">
        <f>BN23+BN28+BN87+BN114</f>
        <v>0</v>
      </c>
      <c r="BO20" s="62">
        <f>BO23+BO28+BO87+BO114</f>
        <v>584</v>
      </c>
      <c r="BP20" s="62">
        <f>BP23+BP28+BP87+BP114</f>
        <v>0</v>
      </c>
      <c r="BQ20" s="62">
        <f>BQ23+BQ28+BQ87+BQ114</f>
        <v>0</v>
      </c>
      <c r="BR20" s="62">
        <f>BR23+BR28+BR87+BR114</f>
        <v>0</v>
      </c>
      <c r="BS20" s="62">
        <f>BS23+BS28+BS87+BS114</f>
        <v>0</v>
      </c>
      <c r="BT20" s="62">
        <f>BT23+BT28+BT87+BT114</f>
        <v>0</v>
      </c>
      <c r="BU20" s="62">
        <f>BU23+BU28+BU87+BU114</f>
        <v>0</v>
      </c>
      <c r="BV20" s="62">
        <f>BV23+BV28+BV87+BV114</f>
        <v>0</v>
      </c>
      <c r="BW20" s="62">
        <v>0</v>
      </c>
      <c r="BX20" s="62">
        <v>0</v>
      </c>
      <c r="BY20" s="62">
        <v>4.0362821869999976</v>
      </c>
      <c r="BZ20" s="62">
        <v>5.6064948160008541</v>
      </c>
      <c r="CA20" s="63" t="s">
        <v>155</v>
      </c>
    </row>
    <row r="21" spans="1:79" x14ac:dyDescent="0.3">
      <c r="A21" s="64">
        <v>1</v>
      </c>
      <c r="B21" s="64" t="s">
        <v>105</v>
      </c>
      <c r="C21" s="64" t="s">
        <v>106</v>
      </c>
      <c r="D21" s="65">
        <f t="shared" ref="D21:BO21" si="1">D20</f>
        <v>134.4643552606083</v>
      </c>
      <c r="E21" s="65">
        <f t="shared" si="1"/>
        <v>0</v>
      </c>
      <c r="F21" s="65">
        <f t="shared" si="1"/>
        <v>124.7031142</v>
      </c>
      <c r="G21" s="65">
        <f t="shared" si="1"/>
        <v>3.8499999999999996</v>
      </c>
      <c r="H21" s="65">
        <f t="shared" si="1"/>
        <v>0</v>
      </c>
      <c r="I21" s="65">
        <f t="shared" si="1"/>
        <v>34.140000000000008</v>
      </c>
      <c r="J21" s="65">
        <f t="shared" si="1"/>
        <v>0</v>
      </c>
      <c r="K21" s="65">
        <f t="shared" si="1"/>
        <v>251</v>
      </c>
      <c r="L21" s="65">
        <f t="shared" si="1"/>
        <v>0</v>
      </c>
      <c r="M21" s="65">
        <f t="shared" si="1"/>
        <v>12.922665</v>
      </c>
      <c r="N21" s="65">
        <f t="shared" si="1"/>
        <v>0.4</v>
      </c>
      <c r="O21" s="65">
        <f t="shared" si="1"/>
        <v>0</v>
      </c>
      <c r="P21" s="65">
        <f t="shared" si="1"/>
        <v>4.53</v>
      </c>
      <c r="Q21" s="65">
        <f t="shared" si="1"/>
        <v>0</v>
      </c>
      <c r="R21" s="65">
        <f t="shared" si="1"/>
        <v>60</v>
      </c>
      <c r="S21" s="65">
        <f t="shared" si="1"/>
        <v>0</v>
      </c>
      <c r="T21" s="65">
        <f t="shared" si="1"/>
        <v>21.077652999999998</v>
      </c>
      <c r="U21" s="65">
        <f t="shared" si="1"/>
        <v>0.65</v>
      </c>
      <c r="V21" s="65">
        <f t="shared" si="1"/>
        <v>0</v>
      </c>
      <c r="W21" s="65">
        <f t="shared" si="1"/>
        <v>7.1000000000000005</v>
      </c>
      <c r="X21" s="65">
        <f t="shared" si="1"/>
        <v>0</v>
      </c>
      <c r="Y21" s="65">
        <f t="shared" si="1"/>
        <v>63</v>
      </c>
      <c r="Z21" s="65">
        <f t="shared" si="1"/>
        <v>0</v>
      </c>
      <c r="AA21" s="65">
        <f t="shared" si="1"/>
        <v>37.992652999999997</v>
      </c>
      <c r="AB21" s="65">
        <f t="shared" si="1"/>
        <v>0.25</v>
      </c>
      <c r="AC21" s="65">
        <f t="shared" si="1"/>
        <v>0</v>
      </c>
      <c r="AD21" s="65">
        <f t="shared" si="1"/>
        <v>11.785</v>
      </c>
      <c r="AE21" s="65">
        <f t="shared" si="1"/>
        <v>0</v>
      </c>
      <c r="AF21" s="65">
        <f t="shared" si="1"/>
        <v>63</v>
      </c>
      <c r="AG21" s="65">
        <f t="shared" si="1"/>
        <v>0</v>
      </c>
      <c r="AH21" s="65">
        <f t="shared" si="1"/>
        <v>52.710143199999997</v>
      </c>
      <c r="AI21" s="65">
        <f t="shared" si="1"/>
        <v>2.5499999999999998</v>
      </c>
      <c r="AJ21" s="65">
        <f t="shared" si="1"/>
        <v>0</v>
      </c>
      <c r="AK21" s="65">
        <f t="shared" si="1"/>
        <v>10.725000000000001</v>
      </c>
      <c r="AL21" s="65">
        <f t="shared" si="1"/>
        <v>0</v>
      </c>
      <c r="AM21" s="65">
        <f t="shared" si="1"/>
        <v>65</v>
      </c>
      <c r="AN21" s="65">
        <f t="shared" ref="AN21:AN37" si="2">AU21+BB21+BI21+BP21</f>
        <v>2.63926083</v>
      </c>
      <c r="AO21" s="65">
        <f t="shared" ref="AO21:AP37" si="3">AV21+BC21+BJ21+BQ21</f>
        <v>76.029253186999995</v>
      </c>
      <c r="AP21" s="65">
        <f t="shared" ref="AP21:AP37" si="4">AW21+BD21+BK21+BR21</f>
        <v>6.15</v>
      </c>
      <c r="AQ21" s="65">
        <f t="shared" ref="AQ21:AR37" si="5">AX21+BE21+BL21+BS21</f>
        <v>0</v>
      </c>
      <c r="AR21" s="65">
        <f t="shared" ref="AR21:AR37" si="6">AY21+BF21+BM21+BT21</f>
        <v>7.1989999999999998</v>
      </c>
      <c r="AS21" s="65">
        <f t="shared" ref="AS21:AT37" si="7">AZ21+BG21+BN21+BU21</f>
        <v>0</v>
      </c>
      <c r="AT21" s="65">
        <f t="shared" ref="AT21:AT37" si="8">BA21+BH21+BO21+BV21</f>
        <v>962</v>
      </c>
      <c r="AU21" s="65">
        <f t="shared" si="1"/>
        <v>0</v>
      </c>
      <c r="AV21" s="65">
        <f t="shared" si="1"/>
        <v>9.2786061729999982</v>
      </c>
      <c r="AW21" s="65">
        <f t="shared" si="1"/>
        <v>0.16</v>
      </c>
      <c r="AX21" s="65">
        <f t="shared" si="1"/>
        <v>0</v>
      </c>
      <c r="AY21" s="65">
        <f t="shared" si="1"/>
        <v>0.66199999999999992</v>
      </c>
      <c r="AZ21" s="65">
        <f t="shared" si="1"/>
        <v>0</v>
      </c>
      <c r="BA21" s="65">
        <f t="shared" si="1"/>
        <v>143</v>
      </c>
      <c r="BB21" s="65">
        <f t="shared" si="1"/>
        <v>1.22</v>
      </c>
      <c r="BC21" s="65">
        <f t="shared" si="1"/>
        <v>31.605278420000005</v>
      </c>
      <c r="BD21" s="65">
        <f t="shared" si="1"/>
        <v>3.85</v>
      </c>
      <c r="BE21" s="65">
        <f t="shared" si="1"/>
        <v>0</v>
      </c>
      <c r="BF21" s="65">
        <f t="shared" si="1"/>
        <v>1.1400000000000001</v>
      </c>
      <c r="BG21" s="65">
        <f t="shared" si="1"/>
        <v>0</v>
      </c>
      <c r="BH21" s="65">
        <f t="shared" si="1"/>
        <v>235</v>
      </c>
      <c r="BI21" s="65">
        <f t="shared" si="1"/>
        <v>1.41926083</v>
      </c>
      <c r="BJ21" s="65">
        <f t="shared" si="1"/>
        <v>35.145368593999997</v>
      </c>
      <c r="BK21" s="65">
        <f t="shared" si="1"/>
        <v>2.14</v>
      </c>
      <c r="BL21" s="65">
        <f t="shared" si="1"/>
        <v>0</v>
      </c>
      <c r="BM21" s="65">
        <f t="shared" si="1"/>
        <v>5.3970000000000002</v>
      </c>
      <c r="BN21" s="65">
        <f t="shared" si="1"/>
        <v>0</v>
      </c>
      <c r="BO21" s="65">
        <f t="shared" si="1"/>
        <v>584</v>
      </c>
      <c r="BP21" s="65">
        <f t="shared" ref="BP21:BV21" si="9">BP20</f>
        <v>0</v>
      </c>
      <c r="BQ21" s="65">
        <f t="shared" si="9"/>
        <v>0</v>
      </c>
      <c r="BR21" s="65">
        <f t="shared" si="9"/>
        <v>0</v>
      </c>
      <c r="BS21" s="65">
        <f t="shared" si="9"/>
        <v>0</v>
      </c>
      <c r="BT21" s="65">
        <f t="shared" si="9"/>
        <v>0</v>
      </c>
      <c r="BU21" s="65">
        <f t="shared" si="9"/>
        <v>0</v>
      </c>
      <c r="BV21" s="65">
        <f t="shared" si="9"/>
        <v>0</v>
      </c>
      <c r="BW21" s="65">
        <v>0</v>
      </c>
      <c r="BX21" s="65">
        <v>0</v>
      </c>
      <c r="BY21" s="66">
        <v>4.0362821869999976</v>
      </c>
      <c r="BZ21" s="66">
        <v>5.6064948160008541</v>
      </c>
      <c r="CA21" s="67" t="s">
        <v>155</v>
      </c>
    </row>
    <row r="22" spans="1:79" ht="31.2" x14ac:dyDescent="0.3">
      <c r="A22" s="1" t="s">
        <v>107</v>
      </c>
      <c r="B22" s="2" t="s">
        <v>108</v>
      </c>
      <c r="C22" s="5" t="s">
        <v>106</v>
      </c>
      <c r="D22" s="68">
        <f t="shared" ref="D22:BO22" si="10">D23</f>
        <v>39.080660000000002</v>
      </c>
      <c r="E22" s="68">
        <f t="shared" si="10"/>
        <v>0</v>
      </c>
      <c r="F22" s="68">
        <f t="shared" si="10"/>
        <v>39.080660000000002</v>
      </c>
      <c r="G22" s="68">
        <f t="shared" si="10"/>
        <v>3.05</v>
      </c>
      <c r="H22" s="68">
        <f t="shared" si="10"/>
        <v>0</v>
      </c>
      <c r="I22" s="68">
        <f t="shared" si="10"/>
        <v>19.600000000000001</v>
      </c>
      <c r="J22" s="68">
        <f t="shared" si="10"/>
        <v>0</v>
      </c>
      <c r="K22" s="68">
        <f t="shared" si="10"/>
        <v>0</v>
      </c>
      <c r="L22" s="68">
        <f t="shared" si="10"/>
        <v>0</v>
      </c>
      <c r="M22" s="68">
        <f t="shared" si="10"/>
        <v>9.7701650000000004</v>
      </c>
      <c r="N22" s="68">
        <f t="shared" si="10"/>
        <v>0.4</v>
      </c>
      <c r="O22" s="68">
        <f t="shared" si="10"/>
        <v>0</v>
      </c>
      <c r="P22" s="68">
        <f t="shared" si="10"/>
        <v>4.1500000000000004</v>
      </c>
      <c r="Q22" s="68">
        <f t="shared" si="10"/>
        <v>0</v>
      </c>
      <c r="R22" s="68">
        <f t="shared" si="10"/>
        <v>0</v>
      </c>
      <c r="S22" s="68">
        <f t="shared" si="10"/>
        <v>0</v>
      </c>
      <c r="T22" s="68">
        <f t="shared" si="10"/>
        <v>9.7701650000000004</v>
      </c>
      <c r="U22" s="68">
        <f t="shared" si="10"/>
        <v>0.65</v>
      </c>
      <c r="V22" s="68">
        <f t="shared" si="10"/>
        <v>0</v>
      </c>
      <c r="W22" s="68">
        <f t="shared" si="10"/>
        <v>5.3</v>
      </c>
      <c r="X22" s="68">
        <f t="shared" si="10"/>
        <v>0</v>
      </c>
      <c r="Y22" s="68">
        <f t="shared" si="10"/>
        <v>0</v>
      </c>
      <c r="Z22" s="68">
        <f t="shared" si="10"/>
        <v>0</v>
      </c>
      <c r="AA22" s="68">
        <f t="shared" si="10"/>
        <v>9.7701650000000004</v>
      </c>
      <c r="AB22" s="68">
        <f t="shared" si="10"/>
        <v>0.25</v>
      </c>
      <c r="AC22" s="68">
        <f t="shared" si="10"/>
        <v>0</v>
      </c>
      <c r="AD22" s="68">
        <f t="shared" si="10"/>
        <v>5</v>
      </c>
      <c r="AE22" s="68">
        <f t="shared" si="10"/>
        <v>0</v>
      </c>
      <c r="AF22" s="68">
        <f t="shared" si="10"/>
        <v>0</v>
      </c>
      <c r="AG22" s="68">
        <f t="shared" si="10"/>
        <v>0</v>
      </c>
      <c r="AH22" s="68">
        <f t="shared" si="10"/>
        <v>9.7701650000000004</v>
      </c>
      <c r="AI22" s="68">
        <f t="shared" si="10"/>
        <v>1.75</v>
      </c>
      <c r="AJ22" s="68">
        <f t="shared" si="10"/>
        <v>0</v>
      </c>
      <c r="AK22" s="68">
        <f t="shared" si="10"/>
        <v>5.15</v>
      </c>
      <c r="AL22" s="68">
        <f t="shared" si="10"/>
        <v>0</v>
      </c>
      <c r="AM22" s="68">
        <f t="shared" si="10"/>
        <v>0</v>
      </c>
      <c r="AN22" s="68">
        <f t="shared" si="2"/>
        <v>0</v>
      </c>
      <c r="AO22" s="68">
        <f t="shared" si="3"/>
        <v>45.056679072999998</v>
      </c>
      <c r="AP22" s="68">
        <f t="shared" si="4"/>
        <v>4.3900000000000006</v>
      </c>
      <c r="AQ22" s="68">
        <f t="shared" si="5"/>
        <v>0</v>
      </c>
      <c r="AR22" s="68">
        <f t="shared" si="6"/>
        <v>5.49</v>
      </c>
      <c r="AS22" s="68">
        <f t="shared" si="7"/>
        <v>0</v>
      </c>
      <c r="AT22" s="68">
        <f t="shared" si="8"/>
        <v>297</v>
      </c>
      <c r="AU22" s="68">
        <f t="shared" si="10"/>
        <v>0</v>
      </c>
      <c r="AV22" s="68">
        <f t="shared" si="10"/>
        <v>6.6054890329999996</v>
      </c>
      <c r="AW22" s="68">
        <f t="shared" si="10"/>
        <v>0.16</v>
      </c>
      <c r="AX22" s="68">
        <f t="shared" si="10"/>
        <v>0</v>
      </c>
      <c r="AY22" s="68">
        <f t="shared" si="10"/>
        <v>0.54499999999999993</v>
      </c>
      <c r="AZ22" s="68">
        <f t="shared" si="10"/>
        <v>0</v>
      </c>
      <c r="BA22" s="68">
        <f t="shared" si="10"/>
        <v>89</v>
      </c>
      <c r="BB22" s="68">
        <f t="shared" si="10"/>
        <v>0</v>
      </c>
      <c r="BC22" s="68">
        <f t="shared" si="10"/>
        <v>27.456190040000003</v>
      </c>
      <c r="BD22" s="68">
        <f t="shared" si="10"/>
        <v>3.6</v>
      </c>
      <c r="BE22" s="68">
        <f t="shared" si="10"/>
        <v>0</v>
      </c>
      <c r="BF22" s="68">
        <f t="shared" si="10"/>
        <v>1.1400000000000001</v>
      </c>
      <c r="BG22" s="68">
        <f t="shared" si="10"/>
        <v>0</v>
      </c>
      <c r="BH22" s="68">
        <f t="shared" si="10"/>
        <v>103</v>
      </c>
      <c r="BI22" s="68">
        <f t="shared" si="10"/>
        <v>0</v>
      </c>
      <c r="BJ22" s="68">
        <f t="shared" si="10"/>
        <v>10.995000000000001</v>
      </c>
      <c r="BK22" s="68">
        <f t="shared" si="10"/>
        <v>0.63</v>
      </c>
      <c r="BL22" s="68">
        <f t="shared" si="10"/>
        <v>0</v>
      </c>
      <c r="BM22" s="68">
        <f t="shared" si="10"/>
        <v>3.8049999999999997</v>
      </c>
      <c r="BN22" s="68">
        <f t="shared" si="10"/>
        <v>0</v>
      </c>
      <c r="BO22" s="68">
        <f t="shared" si="10"/>
        <v>105</v>
      </c>
      <c r="BP22" s="68">
        <f t="shared" ref="BP22:BV22" si="11">BP23</f>
        <v>0</v>
      </c>
      <c r="BQ22" s="68">
        <f t="shared" si="11"/>
        <v>0</v>
      </c>
      <c r="BR22" s="68">
        <f t="shared" si="11"/>
        <v>0</v>
      </c>
      <c r="BS22" s="68">
        <f t="shared" si="11"/>
        <v>0</v>
      </c>
      <c r="BT22" s="68">
        <f t="shared" si="11"/>
        <v>0</v>
      </c>
      <c r="BU22" s="68">
        <f t="shared" si="11"/>
        <v>0</v>
      </c>
      <c r="BV22" s="68">
        <f t="shared" si="11"/>
        <v>0</v>
      </c>
      <c r="BW22" s="68">
        <v>0</v>
      </c>
      <c r="BX22" s="68">
        <v>0</v>
      </c>
      <c r="BY22" s="8">
        <v>15.746184072999995</v>
      </c>
      <c r="BZ22" s="8">
        <v>53.721999826342049</v>
      </c>
      <c r="CA22" s="15" t="s">
        <v>155</v>
      </c>
    </row>
    <row r="23" spans="1:79" ht="46.8" x14ac:dyDescent="0.3">
      <c r="A23" s="69" t="s">
        <v>109</v>
      </c>
      <c r="B23" s="70" t="s">
        <v>110</v>
      </c>
      <c r="C23" s="5" t="s">
        <v>106</v>
      </c>
      <c r="D23" s="68">
        <f t="shared" ref="D23:BO23" si="12">SUM(D24:D26)</f>
        <v>39.080660000000002</v>
      </c>
      <c r="E23" s="68">
        <f t="shared" si="12"/>
        <v>0</v>
      </c>
      <c r="F23" s="68">
        <f t="shared" si="12"/>
        <v>39.080660000000002</v>
      </c>
      <c r="G23" s="68">
        <f t="shared" si="12"/>
        <v>3.05</v>
      </c>
      <c r="H23" s="68">
        <f t="shared" si="12"/>
        <v>0</v>
      </c>
      <c r="I23" s="68">
        <f t="shared" si="12"/>
        <v>19.600000000000001</v>
      </c>
      <c r="J23" s="68">
        <f t="shared" si="12"/>
        <v>0</v>
      </c>
      <c r="K23" s="68">
        <f t="shared" si="12"/>
        <v>0</v>
      </c>
      <c r="L23" s="68">
        <f t="shared" si="12"/>
        <v>0</v>
      </c>
      <c r="M23" s="68">
        <f t="shared" si="12"/>
        <v>9.7701650000000004</v>
      </c>
      <c r="N23" s="68">
        <f t="shared" si="12"/>
        <v>0.4</v>
      </c>
      <c r="O23" s="68">
        <f t="shared" si="12"/>
        <v>0</v>
      </c>
      <c r="P23" s="68">
        <f t="shared" si="12"/>
        <v>4.1500000000000004</v>
      </c>
      <c r="Q23" s="68">
        <f t="shared" si="12"/>
        <v>0</v>
      </c>
      <c r="R23" s="68">
        <f t="shared" si="12"/>
        <v>0</v>
      </c>
      <c r="S23" s="68">
        <f t="shared" si="12"/>
        <v>0</v>
      </c>
      <c r="T23" s="68">
        <f t="shared" si="12"/>
        <v>9.7701650000000004</v>
      </c>
      <c r="U23" s="68">
        <f t="shared" si="12"/>
        <v>0.65</v>
      </c>
      <c r="V23" s="68">
        <f t="shared" si="12"/>
        <v>0</v>
      </c>
      <c r="W23" s="68">
        <f t="shared" si="12"/>
        <v>5.3</v>
      </c>
      <c r="X23" s="68">
        <f t="shared" si="12"/>
        <v>0</v>
      </c>
      <c r="Y23" s="68">
        <f t="shared" si="12"/>
        <v>0</v>
      </c>
      <c r="Z23" s="68">
        <f t="shared" si="12"/>
        <v>0</v>
      </c>
      <c r="AA23" s="68">
        <f t="shared" si="12"/>
        <v>9.7701650000000004</v>
      </c>
      <c r="AB23" s="68">
        <f t="shared" si="12"/>
        <v>0.25</v>
      </c>
      <c r="AC23" s="68">
        <f t="shared" si="12"/>
        <v>0</v>
      </c>
      <c r="AD23" s="68">
        <f t="shared" si="12"/>
        <v>5</v>
      </c>
      <c r="AE23" s="68">
        <f t="shared" si="12"/>
        <v>0</v>
      </c>
      <c r="AF23" s="68">
        <f t="shared" si="12"/>
        <v>0</v>
      </c>
      <c r="AG23" s="68">
        <f t="shared" si="12"/>
        <v>0</v>
      </c>
      <c r="AH23" s="68">
        <f t="shared" si="12"/>
        <v>9.7701650000000004</v>
      </c>
      <c r="AI23" s="68">
        <f t="shared" si="12"/>
        <v>1.75</v>
      </c>
      <c r="AJ23" s="68">
        <f t="shared" si="12"/>
        <v>0</v>
      </c>
      <c r="AK23" s="68">
        <f t="shared" si="12"/>
        <v>5.15</v>
      </c>
      <c r="AL23" s="68">
        <f t="shared" si="12"/>
        <v>0</v>
      </c>
      <c r="AM23" s="68">
        <f t="shared" si="12"/>
        <v>0</v>
      </c>
      <c r="AN23" s="68">
        <f t="shared" si="2"/>
        <v>0</v>
      </c>
      <c r="AO23" s="68">
        <f t="shared" si="3"/>
        <v>45.056679072999998</v>
      </c>
      <c r="AP23" s="68">
        <f t="shared" si="4"/>
        <v>4.3900000000000006</v>
      </c>
      <c r="AQ23" s="68">
        <f t="shared" si="5"/>
        <v>0</v>
      </c>
      <c r="AR23" s="68">
        <f t="shared" si="6"/>
        <v>5.49</v>
      </c>
      <c r="AS23" s="68">
        <f t="shared" si="7"/>
        <v>0</v>
      </c>
      <c r="AT23" s="68">
        <f t="shared" si="8"/>
        <v>297</v>
      </c>
      <c r="AU23" s="68">
        <f t="shared" si="12"/>
        <v>0</v>
      </c>
      <c r="AV23" s="68">
        <f t="shared" si="12"/>
        <v>6.6054890329999996</v>
      </c>
      <c r="AW23" s="68">
        <f t="shared" si="12"/>
        <v>0.16</v>
      </c>
      <c r="AX23" s="68">
        <f t="shared" si="12"/>
        <v>0</v>
      </c>
      <c r="AY23" s="68">
        <f t="shared" si="12"/>
        <v>0.54499999999999993</v>
      </c>
      <c r="AZ23" s="68">
        <f t="shared" si="12"/>
        <v>0</v>
      </c>
      <c r="BA23" s="68">
        <f t="shared" si="12"/>
        <v>89</v>
      </c>
      <c r="BB23" s="68">
        <f t="shared" si="12"/>
        <v>0</v>
      </c>
      <c r="BC23" s="68">
        <f t="shared" si="12"/>
        <v>27.456190040000003</v>
      </c>
      <c r="BD23" s="68">
        <f t="shared" si="12"/>
        <v>3.6</v>
      </c>
      <c r="BE23" s="68">
        <f t="shared" si="12"/>
        <v>0</v>
      </c>
      <c r="BF23" s="68">
        <f t="shared" si="12"/>
        <v>1.1400000000000001</v>
      </c>
      <c r="BG23" s="68">
        <f t="shared" si="12"/>
        <v>0</v>
      </c>
      <c r="BH23" s="68">
        <f t="shared" si="12"/>
        <v>103</v>
      </c>
      <c r="BI23" s="68">
        <f t="shared" si="12"/>
        <v>0</v>
      </c>
      <c r="BJ23" s="68">
        <f t="shared" si="12"/>
        <v>10.995000000000001</v>
      </c>
      <c r="BK23" s="68">
        <f t="shared" si="12"/>
        <v>0.63</v>
      </c>
      <c r="BL23" s="68">
        <f t="shared" si="12"/>
        <v>0</v>
      </c>
      <c r="BM23" s="68">
        <f t="shared" si="12"/>
        <v>3.8049999999999997</v>
      </c>
      <c r="BN23" s="68">
        <f t="shared" si="12"/>
        <v>0</v>
      </c>
      <c r="BO23" s="68">
        <f t="shared" si="12"/>
        <v>105</v>
      </c>
      <c r="BP23" s="68">
        <f t="shared" ref="BP23:BV23" si="13">SUM(BP24:BP26)</f>
        <v>0</v>
      </c>
      <c r="BQ23" s="68">
        <f t="shared" si="13"/>
        <v>0</v>
      </c>
      <c r="BR23" s="68">
        <f t="shared" si="13"/>
        <v>0</v>
      </c>
      <c r="BS23" s="68">
        <f t="shared" si="13"/>
        <v>0</v>
      </c>
      <c r="BT23" s="68">
        <f t="shared" si="13"/>
        <v>0</v>
      </c>
      <c r="BU23" s="68">
        <f t="shared" si="13"/>
        <v>0</v>
      </c>
      <c r="BV23" s="68">
        <f t="shared" si="13"/>
        <v>0</v>
      </c>
      <c r="BW23" s="68">
        <v>0</v>
      </c>
      <c r="BX23" s="68">
        <v>0</v>
      </c>
      <c r="BY23" s="68">
        <v>15.746184072999995</v>
      </c>
      <c r="BZ23" s="68">
        <v>53.721999826342049</v>
      </c>
      <c r="CA23" s="71" t="s">
        <v>155</v>
      </c>
    </row>
    <row r="24" spans="1:79" ht="62.4" x14ac:dyDescent="0.3">
      <c r="A24" s="72" t="s">
        <v>111</v>
      </c>
      <c r="B24" s="73" t="s">
        <v>112</v>
      </c>
      <c r="C24" s="6" t="s">
        <v>106</v>
      </c>
      <c r="D24" s="74">
        <v>24.168659999999999</v>
      </c>
      <c r="E24" s="7">
        <f t="shared" ref="E24" si="14">L24+S24+Z24+AG24</f>
        <v>0</v>
      </c>
      <c r="F24" s="7">
        <f t="shared" ref="F24:K24" si="15">M24+T24+AA24+AH24</f>
        <v>24.168659999999999</v>
      </c>
      <c r="G24" s="7">
        <f t="shared" si="15"/>
        <v>0.25</v>
      </c>
      <c r="H24" s="7">
        <f t="shared" ref="H24:H25" si="16">O24+V24+AC24+AJ24</f>
        <v>0</v>
      </c>
      <c r="I24" s="7">
        <f t="shared" ref="I24:I25" si="17">P24+W24+AD24+AK24</f>
        <v>11</v>
      </c>
      <c r="J24" s="7">
        <f t="shared" si="15"/>
        <v>0</v>
      </c>
      <c r="K24" s="7">
        <f t="shared" si="15"/>
        <v>0</v>
      </c>
      <c r="L24" s="7">
        <f t="shared" ref="L24:L25" si="18">S24+Z24+AG24+AN24</f>
        <v>0</v>
      </c>
      <c r="M24" s="8">
        <v>6.0421649999999998</v>
      </c>
      <c r="N24" s="8">
        <v>0</v>
      </c>
      <c r="O24" s="8">
        <v>0</v>
      </c>
      <c r="P24" s="8">
        <v>3</v>
      </c>
      <c r="Q24" s="8">
        <v>0</v>
      </c>
      <c r="R24" s="8">
        <v>0</v>
      </c>
      <c r="S24" s="8">
        <v>0</v>
      </c>
      <c r="T24" s="8">
        <v>6.0421649999999998</v>
      </c>
      <c r="U24" s="8">
        <v>0</v>
      </c>
      <c r="V24" s="8">
        <v>0</v>
      </c>
      <c r="W24" s="8">
        <v>3</v>
      </c>
      <c r="X24" s="8">
        <v>0</v>
      </c>
      <c r="Y24" s="8">
        <v>0</v>
      </c>
      <c r="Z24" s="8">
        <v>0</v>
      </c>
      <c r="AA24" s="8">
        <v>6.0421649999999998</v>
      </c>
      <c r="AB24" s="8">
        <v>0</v>
      </c>
      <c r="AC24" s="8">
        <v>0</v>
      </c>
      <c r="AD24" s="8">
        <v>3</v>
      </c>
      <c r="AE24" s="8">
        <v>0</v>
      </c>
      <c r="AF24" s="8">
        <v>0</v>
      </c>
      <c r="AG24" s="8">
        <v>0</v>
      </c>
      <c r="AH24" s="75">
        <v>6.0421649999999998</v>
      </c>
      <c r="AI24" s="8">
        <v>0.25</v>
      </c>
      <c r="AJ24" s="8">
        <v>0</v>
      </c>
      <c r="AK24" s="8">
        <v>2</v>
      </c>
      <c r="AL24" s="8">
        <v>0</v>
      </c>
      <c r="AM24" s="8">
        <v>0</v>
      </c>
      <c r="AN24" s="8">
        <f t="shared" si="2"/>
        <v>0</v>
      </c>
      <c r="AO24" s="8">
        <f t="shared" si="3"/>
        <v>12.088844850000001</v>
      </c>
      <c r="AP24" s="8">
        <f t="shared" si="4"/>
        <v>0</v>
      </c>
      <c r="AQ24" s="8">
        <f t="shared" si="5"/>
        <v>0</v>
      </c>
      <c r="AR24" s="8">
        <f t="shared" si="5"/>
        <v>0.82500000000000007</v>
      </c>
      <c r="AS24" s="8">
        <f t="shared" si="7"/>
        <v>0</v>
      </c>
      <c r="AT24" s="8">
        <f t="shared" si="7"/>
        <v>212</v>
      </c>
      <c r="AU24" s="8">
        <v>0</v>
      </c>
      <c r="AV24" s="8">
        <v>4.3162967700000001</v>
      </c>
      <c r="AW24" s="8">
        <v>0</v>
      </c>
      <c r="AX24" s="8">
        <v>0</v>
      </c>
      <c r="AY24" s="8">
        <v>0.245</v>
      </c>
      <c r="AZ24" s="8">
        <v>0</v>
      </c>
      <c r="BA24" s="8">
        <v>69</v>
      </c>
      <c r="BB24" s="8">
        <v>0</v>
      </c>
      <c r="BC24" s="8">
        <v>4.8925480800000001</v>
      </c>
      <c r="BD24" s="8">
        <v>0</v>
      </c>
      <c r="BE24" s="8">
        <v>0</v>
      </c>
      <c r="BF24" s="8">
        <v>0.46</v>
      </c>
      <c r="BG24" s="8">
        <v>0</v>
      </c>
      <c r="BH24" s="8">
        <v>79</v>
      </c>
      <c r="BI24" s="8">
        <v>0</v>
      </c>
      <c r="BJ24" s="8">
        <v>2.88</v>
      </c>
      <c r="BK24" s="8">
        <v>0</v>
      </c>
      <c r="BL24" s="8">
        <v>0</v>
      </c>
      <c r="BM24" s="8">
        <v>0.12</v>
      </c>
      <c r="BN24" s="8">
        <v>0</v>
      </c>
      <c r="BO24" s="8">
        <v>64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0</v>
      </c>
      <c r="BV24" s="8">
        <v>0</v>
      </c>
      <c r="BW24" s="8">
        <v>0</v>
      </c>
      <c r="BX24" s="8">
        <v>0</v>
      </c>
      <c r="BY24" s="8">
        <v>-6.0376501499999975</v>
      </c>
      <c r="BZ24" s="8">
        <v>-33.308425870528183</v>
      </c>
      <c r="CA24" s="15" t="s">
        <v>155</v>
      </c>
    </row>
    <row r="25" spans="1:79" ht="62.4" x14ac:dyDescent="0.3">
      <c r="A25" s="3" t="s">
        <v>113</v>
      </c>
      <c r="B25" s="4" t="s">
        <v>114</v>
      </c>
      <c r="C25" s="6" t="s">
        <v>106</v>
      </c>
      <c r="D25" s="74">
        <v>14.912000000000001</v>
      </c>
      <c r="E25" s="7">
        <f t="shared" ref="E25" si="19">L25+S25+Z25+AG25</f>
        <v>0</v>
      </c>
      <c r="F25" s="7">
        <f t="shared" ref="F25:G25" si="20">M25+T25+AA25+AH25</f>
        <v>14.912000000000001</v>
      </c>
      <c r="G25" s="7">
        <f t="shared" si="20"/>
        <v>2.8</v>
      </c>
      <c r="H25" s="7">
        <f t="shared" si="16"/>
        <v>0</v>
      </c>
      <c r="I25" s="7">
        <f t="shared" si="17"/>
        <v>8.6</v>
      </c>
      <c r="J25" s="7">
        <f t="shared" ref="J25" si="21">Q25+X25+AE25+AL25</f>
        <v>0</v>
      </c>
      <c r="K25" s="7">
        <f t="shared" ref="K25" si="22">R25+Y25+AF25+AM25</f>
        <v>0</v>
      </c>
      <c r="L25" s="7">
        <f t="shared" si="18"/>
        <v>0</v>
      </c>
      <c r="M25" s="8">
        <v>3.7280000000000002</v>
      </c>
      <c r="N25" s="8">
        <v>0.4</v>
      </c>
      <c r="O25" s="8">
        <v>0</v>
      </c>
      <c r="P25" s="8">
        <v>1.1499999999999999</v>
      </c>
      <c r="Q25" s="8">
        <v>0</v>
      </c>
      <c r="R25" s="8">
        <v>0</v>
      </c>
      <c r="S25" s="8">
        <v>0</v>
      </c>
      <c r="T25" s="8">
        <v>3.7280000000000002</v>
      </c>
      <c r="U25" s="8">
        <v>0.65</v>
      </c>
      <c r="V25" s="8">
        <v>0</v>
      </c>
      <c r="W25" s="8">
        <v>2.2999999999999998</v>
      </c>
      <c r="X25" s="8">
        <v>0</v>
      </c>
      <c r="Y25" s="8">
        <v>0</v>
      </c>
      <c r="Z25" s="8">
        <v>0</v>
      </c>
      <c r="AA25" s="8">
        <v>3.7280000000000002</v>
      </c>
      <c r="AB25" s="8">
        <v>0.25</v>
      </c>
      <c r="AC25" s="8">
        <v>0</v>
      </c>
      <c r="AD25" s="8">
        <v>2</v>
      </c>
      <c r="AE25" s="8">
        <v>0</v>
      </c>
      <c r="AF25" s="8">
        <v>0</v>
      </c>
      <c r="AG25" s="8">
        <v>0</v>
      </c>
      <c r="AH25" s="75">
        <v>3.7280000000000002</v>
      </c>
      <c r="AI25" s="8">
        <v>1.5</v>
      </c>
      <c r="AJ25" s="8">
        <v>0</v>
      </c>
      <c r="AK25" s="8">
        <v>3.15</v>
      </c>
      <c r="AL25" s="8">
        <v>0</v>
      </c>
      <c r="AM25" s="8">
        <v>0</v>
      </c>
      <c r="AN25" s="8">
        <f t="shared" si="2"/>
        <v>0</v>
      </c>
      <c r="AO25" s="8">
        <f t="shared" si="3"/>
        <v>15.238873103</v>
      </c>
      <c r="AP25" s="8">
        <f t="shared" si="4"/>
        <v>1.19</v>
      </c>
      <c r="AQ25" s="8">
        <f t="shared" si="5"/>
        <v>0</v>
      </c>
      <c r="AR25" s="8">
        <f t="shared" si="5"/>
        <v>4.6649999999999991</v>
      </c>
      <c r="AS25" s="8">
        <f t="shared" si="7"/>
        <v>0</v>
      </c>
      <c r="AT25" s="8">
        <f t="shared" si="8"/>
        <v>85</v>
      </c>
      <c r="AU25" s="8">
        <v>0</v>
      </c>
      <c r="AV25" s="8">
        <v>2.2891922629999999</v>
      </c>
      <c r="AW25" s="8">
        <v>0.16</v>
      </c>
      <c r="AX25" s="8">
        <v>0</v>
      </c>
      <c r="AY25" s="8">
        <v>0.3</v>
      </c>
      <c r="AZ25" s="8">
        <v>0</v>
      </c>
      <c r="BA25" s="8">
        <v>20</v>
      </c>
      <c r="BB25" s="8">
        <v>0</v>
      </c>
      <c r="BC25" s="8">
        <v>4.8346808399999999</v>
      </c>
      <c r="BD25" s="8">
        <v>0.4</v>
      </c>
      <c r="BE25" s="8">
        <v>0</v>
      </c>
      <c r="BF25" s="8">
        <v>0.68</v>
      </c>
      <c r="BG25" s="8">
        <v>0</v>
      </c>
      <c r="BH25" s="8">
        <v>24</v>
      </c>
      <c r="BI25" s="8">
        <v>0</v>
      </c>
      <c r="BJ25" s="8">
        <v>8.1150000000000002</v>
      </c>
      <c r="BK25" s="8">
        <v>0.63</v>
      </c>
      <c r="BL25" s="8">
        <v>0</v>
      </c>
      <c r="BM25" s="8">
        <f>1.135+0.04+2.51</f>
        <v>3.6849999999999996</v>
      </c>
      <c r="BN25" s="8">
        <v>0</v>
      </c>
      <c r="BO25" s="8">
        <v>41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4.0548731029999985</v>
      </c>
      <c r="BZ25" s="8">
        <v>36.256018445994258</v>
      </c>
      <c r="CA25" s="15" t="s">
        <v>155</v>
      </c>
    </row>
    <row r="26" spans="1:79" ht="46.8" x14ac:dyDescent="0.3">
      <c r="A26" s="3" t="s">
        <v>115</v>
      </c>
      <c r="B26" s="4" t="s">
        <v>116</v>
      </c>
      <c r="C26" s="6" t="s">
        <v>106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68">
        <v>0</v>
      </c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8">
        <f t="shared" si="2"/>
        <v>0</v>
      </c>
      <c r="AO26" s="8">
        <f t="shared" si="3"/>
        <v>17.728961120000001</v>
      </c>
      <c r="AP26" s="8">
        <f t="shared" si="3"/>
        <v>3.2</v>
      </c>
      <c r="AQ26" s="8">
        <f t="shared" si="5"/>
        <v>0</v>
      </c>
      <c r="AR26" s="8">
        <f t="shared" si="5"/>
        <v>0</v>
      </c>
      <c r="AS26" s="8">
        <f t="shared" si="7"/>
        <v>0</v>
      </c>
      <c r="AT26" s="8">
        <f t="shared" si="8"/>
        <v>0</v>
      </c>
      <c r="AU26" s="68">
        <f t="shared" ref="AU26:BC26" si="23">AU27</f>
        <v>0</v>
      </c>
      <c r="AV26" s="68">
        <f t="shared" si="23"/>
        <v>0</v>
      </c>
      <c r="AW26" s="68">
        <f t="shared" si="23"/>
        <v>0</v>
      </c>
      <c r="AX26" s="68">
        <f t="shared" si="23"/>
        <v>0</v>
      </c>
      <c r="AY26" s="68">
        <f t="shared" si="23"/>
        <v>0</v>
      </c>
      <c r="AZ26" s="68">
        <f t="shared" si="23"/>
        <v>0</v>
      </c>
      <c r="BA26" s="68">
        <f t="shared" si="23"/>
        <v>0</v>
      </c>
      <c r="BB26" s="68">
        <f t="shared" si="23"/>
        <v>0</v>
      </c>
      <c r="BC26" s="68">
        <f t="shared" si="23"/>
        <v>17.728961120000001</v>
      </c>
      <c r="BD26" s="68">
        <f t="shared" ref="BD26:BV26" si="24">BD27</f>
        <v>3.2</v>
      </c>
      <c r="BE26" s="68">
        <f t="shared" si="24"/>
        <v>0</v>
      </c>
      <c r="BF26" s="68">
        <f t="shared" si="24"/>
        <v>0</v>
      </c>
      <c r="BG26" s="68">
        <f t="shared" si="24"/>
        <v>0</v>
      </c>
      <c r="BH26" s="68">
        <f t="shared" si="24"/>
        <v>0</v>
      </c>
      <c r="BI26" s="68">
        <f t="shared" si="24"/>
        <v>0</v>
      </c>
      <c r="BJ26" s="68">
        <f t="shared" si="24"/>
        <v>0</v>
      </c>
      <c r="BK26" s="68">
        <f t="shared" si="24"/>
        <v>0</v>
      </c>
      <c r="BL26" s="68">
        <f t="shared" si="24"/>
        <v>0</v>
      </c>
      <c r="BM26" s="68">
        <f t="shared" si="24"/>
        <v>0</v>
      </c>
      <c r="BN26" s="68">
        <f t="shared" si="24"/>
        <v>0</v>
      </c>
      <c r="BO26" s="68">
        <f t="shared" si="24"/>
        <v>0</v>
      </c>
      <c r="BP26" s="68">
        <f t="shared" si="24"/>
        <v>0</v>
      </c>
      <c r="BQ26" s="68">
        <f t="shared" si="24"/>
        <v>0</v>
      </c>
      <c r="BR26" s="68">
        <f t="shared" si="24"/>
        <v>0</v>
      </c>
      <c r="BS26" s="68">
        <f t="shared" si="24"/>
        <v>0</v>
      </c>
      <c r="BT26" s="68">
        <f t="shared" si="24"/>
        <v>0</v>
      </c>
      <c r="BU26" s="68">
        <f t="shared" si="24"/>
        <v>0</v>
      </c>
      <c r="BV26" s="68">
        <f t="shared" si="24"/>
        <v>0</v>
      </c>
      <c r="BW26" s="68">
        <v>0</v>
      </c>
      <c r="BX26" s="68">
        <v>0</v>
      </c>
      <c r="BY26" s="68">
        <v>0</v>
      </c>
      <c r="BZ26" s="68">
        <v>0</v>
      </c>
      <c r="CA26" s="71" t="s">
        <v>155</v>
      </c>
    </row>
    <row r="27" spans="1:79" ht="84" customHeight="1" x14ac:dyDescent="0.3">
      <c r="A27" s="21" t="s">
        <v>362</v>
      </c>
      <c r="B27" s="22" t="s">
        <v>363</v>
      </c>
      <c r="C27" s="23" t="s">
        <v>364</v>
      </c>
      <c r="D27" s="11" t="s">
        <v>155</v>
      </c>
      <c r="E27" s="11" t="s">
        <v>155</v>
      </c>
      <c r="F27" s="11" t="s">
        <v>155</v>
      </c>
      <c r="G27" s="11" t="s">
        <v>155</v>
      </c>
      <c r="H27" s="11" t="s">
        <v>155</v>
      </c>
      <c r="I27" s="11" t="s">
        <v>155</v>
      </c>
      <c r="J27" s="11" t="s">
        <v>155</v>
      </c>
      <c r="K27" s="11" t="s">
        <v>155</v>
      </c>
      <c r="L27" s="11" t="s">
        <v>155</v>
      </c>
      <c r="M27" s="11" t="s">
        <v>155</v>
      </c>
      <c r="N27" s="11" t="s">
        <v>155</v>
      </c>
      <c r="O27" s="11" t="s">
        <v>155</v>
      </c>
      <c r="P27" s="11" t="s">
        <v>155</v>
      </c>
      <c r="Q27" s="11" t="s">
        <v>155</v>
      </c>
      <c r="R27" s="11" t="s">
        <v>155</v>
      </c>
      <c r="S27" s="11" t="s">
        <v>155</v>
      </c>
      <c r="T27" s="11" t="s">
        <v>155</v>
      </c>
      <c r="U27" s="11" t="s">
        <v>155</v>
      </c>
      <c r="V27" s="11" t="s">
        <v>155</v>
      </c>
      <c r="W27" s="11" t="s">
        <v>155</v>
      </c>
      <c r="X27" s="11" t="s">
        <v>155</v>
      </c>
      <c r="Y27" s="11" t="s">
        <v>155</v>
      </c>
      <c r="Z27" s="11" t="s">
        <v>155</v>
      </c>
      <c r="AA27" s="11" t="s">
        <v>155</v>
      </c>
      <c r="AB27" s="11" t="s">
        <v>155</v>
      </c>
      <c r="AC27" s="11" t="s">
        <v>155</v>
      </c>
      <c r="AD27" s="11" t="s">
        <v>155</v>
      </c>
      <c r="AE27" s="11" t="s">
        <v>155</v>
      </c>
      <c r="AF27" s="11" t="s">
        <v>155</v>
      </c>
      <c r="AG27" s="11" t="s">
        <v>155</v>
      </c>
      <c r="AH27" s="11" t="s">
        <v>155</v>
      </c>
      <c r="AI27" s="11" t="s">
        <v>155</v>
      </c>
      <c r="AJ27" s="11" t="s">
        <v>155</v>
      </c>
      <c r="AK27" s="11" t="s">
        <v>155</v>
      </c>
      <c r="AL27" s="11" t="s">
        <v>155</v>
      </c>
      <c r="AM27" s="11" t="s">
        <v>155</v>
      </c>
      <c r="AN27" s="8">
        <f t="shared" ref="AN27" si="25">AU27+BB27+BI27+BP27</f>
        <v>0</v>
      </c>
      <c r="AO27" s="8">
        <f t="shared" ref="AO27" si="26">AV27+BC27+BJ27+BQ27</f>
        <v>17.728961120000001</v>
      </c>
      <c r="AP27" s="8">
        <f t="shared" ref="AP27" si="27">AW27+BD27+BK27+BR27</f>
        <v>3.2</v>
      </c>
      <c r="AQ27" s="8">
        <f t="shared" ref="AQ27" si="28">AX27+BE27+BL27+BS27</f>
        <v>0</v>
      </c>
      <c r="AR27" s="8">
        <f t="shared" ref="AR27" si="29">AY27+BF27+BM27+BT27</f>
        <v>0</v>
      </c>
      <c r="AS27" s="8">
        <f t="shared" ref="AS27" si="30">AZ27+BG27+BN27+BU27</f>
        <v>0</v>
      </c>
      <c r="AT27" s="8">
        <f t="shared" ref="AT27" si="31">BA27+BH27+BO27+BV27</f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17.728961120000001</v>
      </c>
      <c r="BD27" s="8">
        <v>3.2</v>
      </c>
      <c r="BE27" s="8">
        <v>0</v>
      </c>
      <c r="BF27" s="8">
        <v>0</v>
      </c>
      <c r="BG27" s="8">
        <v>0</v>
      </c>
      <c r="BH27" s="8">
        <v>0</v>
      </c>
      <c r="BI27" s="8">
        <v>0</v>
      </c>
      <c r="BJ27" s="8">
        <v>0</v>
      </c>
      <c r="BK27" s="8">
        <v>0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11" t="s">
        <v>155</v>
      </c>
      <c r="BX27" s="11" t="s">
        <v>155</v>
      </c>
      <c r="BY27" s="11" t="s">
        <v>155</v>
      </c>
      <c r="BZ27" s="11" t="s">
        <v>155</v>
      </c>
      <c r="CA27" s="14" t="s">
        <v>365</v>
      </c>
    </row>
    <row r="28" spans="1:79" ht="31.2" x14ac:dyDescent="0.3">
      <c r="A28" s="3" t="s">
        <v>117</v>
      </c>
      <c r="B28" s="4" t="s">
        <v>118</v>
      </c>
      <c r="C28" s="6" t="s">
        <v>106</v>
      </c>
      <c r="D28" s="68">
        <f t="shared" ref="D28:AM28" si="32">D29+D36+D81</f>
        <v>66.235171526599999</v>
      </c>
      <c r="E28" s="68">
        <f t="shared" si="32"/>
        <v>0</v>
      </c>
      <c r="F28" s="68">
        <f t="shared" si="32"/>
        <v>64.802454199999985</v>
      </c>
      <c r="G28" s="68">
        <f t="shared" si="32"/>
        <v>0</v>
      </c>
      <c r="H28" s="68">
        <f t="shared" si="32"/>
        <v>0</v>
      </c>
      <c r="I28" s="68">
        <f t="shared" si="32"/>
        <v>13.340000000000003</v>
      </c>
      <c r="J28" s="68">
        <f t="shared" si="32"/>
        <v>0</v>
      </c>
      <c r="K28" s="68">
        <f t="shared" si="32"/>
        <v>250</v>
      </c>
      <c r="L28" s="68">
        <f t="shared" si="32"/>
        <v>0</v>
      </c>
      <c r="M28" s="68">
        <f t="shared" si="32"/>
        <v>3.1524999999999999</v>
      </c>
      <c r="N28" s="68">
        <f t="shared" si="32"/>
        <v>0</v>
      </c>
      <c r="O28" s="68">
        <f t="shared" si="32"/>
        <v>0</v>
      </c>
      <c r="P28" s="68">
        <f t="shared" si="32"/>
        <v>0.38</v>
      </c>
      <c r="Q28" s="68">
        <f t="shared" si="32"/>
        <v>0</v>
      </c>
      <c r="R28" s="68">
        <f t="shared" si="32"/>
        <v>60</v>
      </c>
      <c r="S28" s="68">
        <f t="shared" si="32"/>
        <v>0</v>
      </c>
      <c r="T28" s="68">
        <f t="shared" si="32"/>
        <v>10.532488000000001</v>
      </c>
      <c r="U28" s="68">
        <f t="shared" si="32"/>
        <v>0</v>
      </c>
      <c r="V28" s="68">
        <f t="shared" si="32"/>
        <v>0</v>
      </c>
      <c r="W28" s="68">
        <f t="shared" si="32"/>
        <v>1.69</v>
      </c>
      <c r="X28" s="68">
        <f t="shared" si="32"/>
        <v>0</v>
      </c>
      <c r="Y28" s="68">
        <f t="shared" si="32"/>
        <v>63</v>
      </c>
      <c r="Z28" s="68">
        <f t="shared" si="32"/>
        <v>0</v>
      </c>
      <c r="AA28" s="68">
        <f t="shared" si="32"/>
        <v>21.252488</v>
      </c>
      <c r="AB28" s="68">
        <f t="shared" si="32"/>
        <v>0</v>
      </c>
      <c r="AC28" s="68">
        <f t="shared" si="32"/>
        <v>0</v>
      </c>
      <c r="AD28" s="68">
        <f t="shared" si="32"/>
        <v>5.6949999999999994</v>
      </c>
      <c r="AE28" s="68">
        <f t="shared" si="32"/>
        <v>0</v>
      </c>
      <c r="AF28" s="68">
        <f t="shared" si="32"/>
        <v>63</v>
      </c>
      <c r="AG28" s="68">
        <f t="shared" si="32"/>
        <v>0</v>
      </c>
      <c r="AH28" s="68">
        <f t="shared" si="32"/>
        <v>29.864978199999999</v>
      </c>
      <c r="AI28" s="68">
        <f t="shared" si="32"/>
        <v>0</v>
      </c>
      <c r="AJ28" s="68">
        <f t="shared" si="32"/>
        <v>0</v>
      </c>
      <c r="AK28" s="68">
        <f t="shared" si="32"/>
        <v>5.5750000000000011</v>
      </c>
      <c r="AL28" s="68">
        <f t="shared" si="32"/>
        <v>0</v>
      </c>
      <c r="AM28" s="68">
        <f t="shared" si="32"/>
        <v>64</v>
      </c>
      <c r="AN28" s="68">
        <f t="shared" si="2"/>
        <v>0</v>
      </c>
      <c r="AO28" s="68">
        <f t="shared" si="3"/>
        <v>23.666838184</v>
      </c>
      <c r="AP28" s="68">
        <f t="shared" si="4"/>
        <v>1.51</v>
      </c>
      <c r="AQ28" s="68">
        <f t="shared" si="5"/>
        <v>0</v>
      </c>
      <c r="AR28" s="68">
        <f t="shared" si="6"/>
        <v>0.71399999999999997</v>
      </c>
      <c r="AS28" s="68">
        <f t="shared" si="7"/>
        <v>0</v>
      </c>
      <c r="AT28" s="68">
        <f t="shared" si="8"/>
        <v>661</v>
      </c>
      <c r="AU28" s="68">
        <f>AU29+AU36</f>
        <v>0</v>
      </c>
      <c r="AV28" s="68">
        <f t="shared" ref="AV28:BV28" si="33">AV29+AV36+AV81</f>
        <v>1.9072773999999999</v>
      </c>
      <c r="AW28" s="68">
        <f t="shared" si="33"/>
        <v>0</v>
      </c>
      <c r="AX28" s="68">
        <f t="shared" si="33"/>
        <v>0</v>
      </c>
      <c r="AY28" s="68">
        <f t="shared" si="33"/>
        <v>0</v>
      </c>
      <c r="AZ28" s="68">
        <f t="shared" si="33"/>
        <v>0</v>
      </c>
      <c r="BA28" s="68">
        <f t="shared" si="33"/>
        <v>53</v>
      </c>
      <c r="BB28" s="68">
        <f t="shared" si="33"/>
        <v>0</v>
      </c>
      <c r="BC28" s="68">
        <f t="shared" si="33"/>
        <v>4.1490883800000002</v>
      </c>
      <c r="BD28" s="68">
        <f t="shared" si="33"/>
        <v>0.25</v>
      </c>
      <c r="BE28" s="68">
        <f t="shared" si="33"/>
        <v>0</v>
      </c>
      <c r="BF28" s="68">
        <f t="shared" si="33"/>
        <v>0</v>
      </c>
      <c r="BG28" s="68">
        <f t="shared" si="33"/>
        <v>0</v>
      </c>
      <c r="BH28" s="68">
        <f t="shared" si="33"/>
        <v>132</v>
      </c>
      <c r="BI28" s="68">
        <f t="shared" si="33"/>
        <v>0</v>
      </c>
      <c r="BJ28" s="68">
        <f t="shared" si="33"/>
        <v>17.610472403999999</v>
      </c>
      <c r="BK28" s="68">
        <f t="shared" si="33"/>
        <v>1.26</v>
      </c>
      <c r="BL28" s="68">
        <f t="shared" si="33"/>
        <v>0</v>
      </c>
      <c r="BM28" s="68">
        <f t="shared" si="33"/>
        <v>0.71399999999999997</v>
      </c>
      <c r="BN28" s="68">
        <f t="shared" si="33"/>
        <v>0</v>
      </c>
      <c r="BO28" s="68">
        <f t="shared" si="33"/>
        <v>476</v>
      </c>
      <c r="BP28" s="68">
        <f t="shared" si="33"/>
        <v>0</v>
      </c>
      <c r="BQ28" s="68">
        <f t="shared" si="33"/>
        <v>0</v>
      </c>
      <c r="BR28" s="68">
        <f t="shared" si="33"/>
        <v>0</v>
      </c>
      <c r="BS28" s="68">
        <f t="shared" si="33"/>
        <v>0</v>
      </c>
      <c r="BT28" s="68">
        <f t="shared" si="33"/>
        <v>0</v>
      </c>
      <c r="BU28" s="68">
        <f t="shared" si="33"/>
        <v>0</v>
      </c>
      <c r="BV28" s="68">
        <f t="shared" si="33"/>
        <v>0</v>
      </c>
      <c r="BW28" s="68">
        <v>0</v>
      </c>
      <c r="BX28" s="68">
        <v>0</v>
      </c>
      <c r="BY28" s="68">
        <v>-11.270637816000004</v>
      </c>
      <c r="BZ28" s="68">
        <v>-32.259450614005445</v>
      </c>
      <c r="CA28" s="56" t="s">
        <v>155</v>
      </c>
    </row>
    <row r="29" spans="1:79" ht="64.8" x14ac:dyDescent="0.3">
      <c r="A29" s="76" t="s">
        <v>119</v>
      </c>
      <c r="B29" s="77" t="s">
        <v>120</v>
      </c>
      <c r="C29" s="78" t="s">
        <v>106</v>
      </c>
      <c r="D29" s="68">
        <f t="shared" ref="D29:BO29" si="34">D30</f>
        <v>4.8899999999999997</v>
      </c>
      <c r="E29" s="68">
        <f t="shared" si="34"/>
        <v>0</v>
      </c>
      <c r="F29" s="68">
        <f t="shared" si="34"/>
        <v>2.835</v>
      </c>
      <c r="G29" s="68">
        <f t="shared" si="34"/>
        <v>0</v>
      </c>
      <c r="H29" s="68">
        <f t="shared" si="34"/>
        <v>0</v>
      </c>
      <c r="I29" s="68">
        <f t="shared" si="34"/>
        <v>0</v>
      </c>
      <c r="J29" s="68">
        <f t="shared" si="34"/>
        <v>0</v>
      </c>
      <c r="K29" s="68">
        <f t="shared" si="34"/>
        <v>0</v>
      </c>
      <c r="L29" s="68">
        <f t="shared" si="34"/>
        <v>0</v>
      </c>
      <c r="M29" s="68">
        <f t="shared" si="34"/>
        <v>0</v>
      </c>
      <c r="N29" s="68">
        <f t="shared" si="34"/>
        <v>0</v>
      </c>
      <c r="O29" s="68">
        <f t="shared" si="34"/>
        <v>0</v>
      </c>
      <c r="P29" s="68">
        <f t="shared" si="34"/>
        <v>0</v>
      </c>
      <c r="Q29" s="68">
        <f t="shared" si="34"/>
        <v>0</v>
      </c>
      <c r="R29" s="68">
        <f t="shared" si="34"/>
        <v>0</v>
      </c>
      <c r="S29" s="68">
        <f t="shared" si="34"/>
        <v>0</v>
      </c>
      <c r="T29" s="68">
        <f t="shared" si="34"/>
        <v>0</v>
      </c>
      <c r="U29" s="68">
        <f t="shared" si="34"/>
        <v>0</v>
      </c>
      <c r="V29" s="68">
        <f t="shared" si="34"/>
        <v>0</v>
      </c>
      <c r="W29" s="68">
        <f t="shared" si="34"/>
        <v>0</v>
      </c>
      <c r="X29" s="68">
        <f t="shared" si="34"/>
        <v>0</v>
      </c>
      <c r="Y29" s="68">
        <f t="shared" si="34"/>
        <v>0</v>
      </c>
      <c r="Z29" s="68">
        <f t="shared" si="34"/>
        <v>0</v>
      </c>
      <c r="AA29" s="68">
        <f t="shared" si="34"/>
        <v>0</v>
      </c>
      <c r="AB29" s="68">
        <f t="shared" si="34"/>
        <v>0</v>
      </c>
      <c r="AC29" s="68">
        <f t="shared" si="34"/>
        <v>0</v>
      </c>
      <c r="AD29" s="68">
        <f t="shared" si="34"/>
        <v>0</v>
      </c>
      <c r="AE29" s="68">
        <f t="shared" si="34"/>
        <v>0</v>
      </c>
      <c r="AF29" s="68">
        <f t="shared" si="34"/>
        <v>0</v>
      </c>
      <c r="AG29" s="68">
        <f t="shared" si="34"/>
        <v>0</v>
      </c>
      <c r="AH29" s="68">
        <f t="shared" si="34"/>
        <v>2.835</v>
      </c>
      <c r="AI29" s="68">
        <f t="shared" si="34"/>
        <v>0</v>
      </c>
      <c r="AJ29" s="68">
        <f t="shared" si="34"/>
        <v>0</v>
      </c>
      <c r="AK29" s="68">
        <f t="shared" si="34"/>
        <v>0</v>
      </c>
      <c r="AL29" s="68">
        <f t="shared" si="34"/>
        <v>0</v>
      </c>
      <c r="AM29" s="68">
        <f t="shared" si="34"/>
        <v>0</v>
      </c>
      <c r="AN29" s="68">
        <f t="shared" si="2"/>
        <v>0</v>
      </c>
      <c r="AO29" s="68">
        <f t="shared" si="3"/>
        <v>2.7579081799999998</v>
      </c>
      <c r="AP29" s="68">
        <f t="shared" si="4"/>
        <v>1.51</v>
      </c>
      <c r="AQ29" s="68">
        <f t="shared" si="5"/>
        <v>0</v>
      </c>
      <c r="AR29" s="68">
        <f t="shared" si="6"/>
        <v>0</v>
      </c>
      <c r="AS29" s="68">
        <f t="shared" si="7"/>
        <v>0</v>
      </c>
      <c r="AT29" s="68">
        <f t="shared" si="8"/>
        <v>0</v>
      </c>
      <c r="AU29" s="68">
        <f t="shared" si="34"/>
        <v>0</v>
      </c>
      <c r="AV29" s="68">
        <f t="shared" si="34"/>
        <v>0</v>
      </c>
      <c r="AW29" s="68">
        <f t="shared" si="34"/>
        <v>0</v>
      </c>
      <c r="AX29" s="68">
        <f t="shared" si="34"/>
        <v>0</v>
      </c>
      <c r="AY29" s="68">
        <f t="shared" si="34"/>
        <v>0</v>
      </c>
      <c r="AZ29" s="68">
        <f t="shared" si="34"/>
        <v>0</v>
      </c>
      <c r="BA29" s="68">
        <f t="shared" si="34"/>
        <v>0</v>
      </c>
      <c r="BB29" s="68">
        <f t="shared" si="34"/>
        <v>0</v>
      </c>
      <c r="BC29" s="68">
        <f t="shared" si="34"/>
        <v>0.12390818000000001</v>
      </c>
      <c r="BD29" s="68">
        <f t="shared" si="34"/>
        <v>0.25</v>
      </c>
      <c r="BE29" s="68">
        <f t="shared" si="34"/>
        <v>0</v>
      </c>
      <c r="BF29" s="68">
        <f t="shared" si="34"/>
        <v>0</v>
      </c>
      <c r="BG29" s="68">
        <f t="shared" si="34"/>
        <v>0</v>
      </c>
      <c r="BH29" s="68">
        <f t="shared" si="34"/>
        <v>0</v>
      </c>
      <c r="BI29" s="68">
        <f t="shared" si="34"/>
        <v>0</v>
      </c>
      <c r="BJ29" s="68">
        <f t="shared" si="34"/>
        <v>2.6339999999999999</v>
      </c>
      <c r="BK29" s="68">
        <f t="shared" si="34"/>
        <v>1.26</v>
      </c>
      <c r="BL29" s="68">
        <f t="shared" si="34"/>
        <v>0</v>
      </c>
      <c r="BM29" s="68">
        <f t="shared" si="34"/>
        <v>0</v>
      </c>
      <c r="BN29" s="68">
        <f t="shared" si="34"/>
        <v>0</v>
      </c>
      <c r="BO29" s="68">
        <f t="shared" si="34"/>
        <v>0</v>
      </c>
      <c r="BP29" s="68">
        <f t="shared" ref="BP29:BV29" si="35">BP30</f>
        <v>0</v>
      </c>
      <c r="BQ29" s="68">
        <f t="shared" si="35"/>
        <v>0</v>
      </c>
      <c r="BR29" s="68">
        <f t="shared" si="35"/>
        <v>0</v>
      </c>
      <c r="BS29" s="68">
        <f t="shared" si="35"/>
        <v>0</v>
      </c>
      <c r="BT29" s="68">
        <f t="shared" si="35"/>
        <v>0</v>
      </c>
      <c r="BU29" s="68">
        <f t="shared" si="35"/>
        <v>0</v>
      </c>
      <c r="BV29" s="68">
        <f t="shared" si="35"/>
        <v>0</v>
      </c>
      <c r="BW29" s="68">
        <v>0</v>
      </c>
      <c r="BX29" s="68">
        <v>0</v>
      </c>
      <c r="BY29" s="68">
        <v>2.7579081799999998</v>
      </c>
      <c r="BZ29" s="68" t="e">
        <v>#DIV/0!</v>
      </c>
      <c r="CA29" s="56" t="s">
        <v>155</v>
      </c>
    </row>
    <row r="30" spans="1:79" ht="32.4" x14ac:dyDescent="0.3">
      <c r="A30" s="76" t="s">
        <v>121</v>
      </c>
      <c r="B30" s="77" t="s">
        <v>122</v>
      </c>
      <c r="C30" s="78" t="s">
        <v>106</v>
      </c>
      <c r="D30" s="68">
        <f>SUM(D31:D31)</f>
        <v>4.8899999999999997</v>
      </c>
      <c r="E30" s="68">
        <f t="shared" ref="E30:AM30" si="36">SUM(E31:E31)</f>
        <v>0</v>
      </c>
      <c r="F30" s="68">
        <f t="shared" si="36"/>
        <v>2.835</v>
      </c>
      <c r="G30" s="68">
        <f t="shared" si="36"/>
        <v>0</v>
      </c>
      <c r="H30" s="68">
        <f t="shared" si="36"/>
        <v>0</v>
      </c>
      <c r="I30" s="68">
        <f t="shared" si="36"/>
        <v>0</v>
      </c>
      <c r="J30" s="68">
        <f t="shared" si="36"/>
        <v>0</v>
      </c>
      <c r="K30" s="68">
        <f t="shared" si="36"/>
        <v>0</v>
      </c>
      <c r="L30" s="68">
        <f t="shared" si="36"/>
        <v>0</v>
      </c>
      <c r="M30" s="68">
        <f t="shared" si="36"/>
        <v>0</v>
      </c>
      <c r="N30" s="68">
        <f t="shared" si="36"/>
        <v>0</v>
      </c>
      <c r="O30" s="68">
        <f t="shared" si="36"/>
        <v>0</v>
      </c>
      <c r="P30" s="68">
        <f t="shared" si="36"/>
        <v>0</v>
      </c>
      <c r="Q30" s="68">
        <f t="shared" si="36"/>
        <v>0</v>
      </c>
      <c r="R30" s="68">
        <f t="shared" si="36"/>
        <v>0</v>
      </c>
      <c r="S30" s="68">
        <f t="shared" si="36"/>
        <v>0</v>
      </c>
      <c r="T30" s="68">
        <f t="shared" si="36"/>
        <v>0</v>
      </c>
      <c r="U30" s="68">
        <f t="shared" si="36"/>
        <v>0</v>
      </c>
      <c r="V30" s="68">
        <f t="shared" si="36"/>
        <v>0</v>
      </c>
      <c r="W30" s="68">
        <f t="shared" si="36"/>
        <v>0</v>
      </c>
      <c r="X30" s="68">
        <f t="shared" si="36"/>
        <v>0</v>
      </c>
      <c r="Y30" s="68">
        <f t="shared" si="36"/>
        <v>0</v>
      </c>
      <c r="Z30" s="68">
        <f t="shared" si="36"/>
        <v>0</v>
      </c>
      <c r="AA30" s="68">
        <f t="shared" si="36"/>
        <v>0</v>
      </c>
      <c r="AB30" s="68">
        <f t="shared" si="36"/>
        <v>0</v>
      </c>
      <c r="AC30" s="68">
        <f t="shared" si="36"/>
        <v>0</v>
      </c>
      <c r="AD30" s="68">
        <f t="shared" si="36"/>
        <v>0</v>
      </c>
      <c r="AE30" s="68">
        <f t="shared" si="36"/>
        <v>0</v>
      </c>
      <c r="AF30" s="68">
        <f t="shared" si="36"/>
        <v>0</v>
      </c>
      <c r="AG30" s="68">
        <f t="shared" si="36"/>
        <v>0</v>
      </c>
      <c r="AH30" s="68">
        <f t="shared" si="36"/>
        <v>2.835</v>
      </c>
      <c r="AI30" s="68">
        <f t="shared" si="36"/>
        <v>0</v>
      </c>
      <c r="AJ30" s="68">
        <f t="shared" si="36"/>
        <v>0</v>
      </c>
      <c r="AK30" s="68">
        <f t="shared" si="36"/>
        <v>0</v>
      </c>
      <c r="AL30" s="68">
        <f t="shared" si="36"/>
        <v>0</v>
      </c>
      <c r="AM30" s="68">
        <f t="shared" si="36"/>
        <v>0</v>
      </c>
      <c r="AN30" s="68">
        <f t="shared" ref="AN30" si="37">AU30+BB30+BI30+BP30</f>
        <v>0</v>
      </c>
      <c r="AO30" s="68">
        <f t="shared" ref="AO30:BB30" si="38">SUM(AO31:AO35)</f>
        <v>2.7579081799999998</v>
      </c>
      <c r="AP30" s="68">
        <f t="shared" si="38"/>
        <v>1.51</v>
      </c>
      <c r="AQ30" s="68">
        <f t="shared" si="38"/>
        <v>0</v>
      </c>
      <c r="AR30" s="68">
        <f t="shared" si="38"/>
        <v>0</v>
      </c>
      <c r="AS30" s="68">
        <f t="shared" si="38"/>
        <v>0</v>
      </c>
      <c r="AT30" s="68">
        <f t="shared" si="38"/>
        <v>0</v>
      </c>
      <c r="AU30" s="68">
        <f t="shared" si="38"/>
        <v>0</v>
      </c>
      <c r="AV30" s="68">
        <f t="shared" si="38"/>
        <v>0</v>
      </c>
      <c r="AW30" s="68">
        <f t="shared" si="38"/>
        <v>0</v>
      </c>
      <c r="AX30" s="68">
        <f t="shared" si="38"/>
        <v>0</v>
      </c>
      <c r="AY30" s="68">
        <f t="shared" si="38"/>
        <v>0</v>
      </c>
      <c r="AZ30" s="68">
        <f t="shared" si="38"/>
        <v>0</v>
      </c>
      <c r="BA30" s="68">
        <f t="shared" si="38"/>
        <v>0</v>
      </c>
      <c r="BB30" s="68">
        <f t="shared" si="38"/>
        <v>0</v>
      </c>
      <c r="BC30" s="68">
        <f>SUM(BC31:BC35)</f>
        <v>0.12390818000000001</v>
      </c>
      <c r="BD30" s="68">
        <f t="shared" ref="BD30:BV30" si="39">SUM(BD31:BD35)</f>
        <v>0.25</v>
      </c>
      <c r="BE30" s="68">
        <f t="shared" si="39"/>
        <v>0</v>
      </c>
      <c r="BF30" s="68">
        <f t="shared" si="39"/>
        <v>0</v>
      </c>
      <c r="BG30" s="68">
        <f t="shared" si="39"/>
        <v>0</v>
      </c>
      <c r="BH30" s="68">
        <f t="shared" si="39"/>
        <v>0</v>
      </c>
      <c r="BI30" s="68">
        <f t="shared" si="39"/>
        <v>0</v>
      </c>
      <c r="BJ30" s="68">
        <f t="shared" si="39"/>
        <v>2.6339999999999999</v>
      </c>
      <c r="BK30" s="68">
        <f t="shared" si="39"/>
        <v>1.26</v>
      </c>
      <c r="BL30" s="68">
        <f t="shared" si="39"/>
        <v>0</v>
      </c>
      <c r="BM30" s="68">
        <f t="shared" si="39"/>
        <v>0</v>
      </c>
      <c r="BN30" s="68">
        <f t="shared" si="39"/>
        <v>0</v>
      </c>
      <c r="BO30" s="68">
        <f t="shared" si="39"/>
        <v>0</v>
      </c>
      <c r="BP30" s="68">
        <f t="shared" si="39"/>
        <v>0</v>
      </c>
      <c r="BQ30" s="68">
        <f t="shared" si="39"/>
        <v>0</v>
      </c>
      <c r="BR30" s="68">
        <f t="shared" si="39"/>
        <v>0</v>
      </c>
      <c r="BS30" s="68">
        <f t="shared" si="39"/>
        <v>0</v>
      </c>
      <c r="BT30" s="68">
        <f t="shared" si="39"/>
        <v>0</v>
      </c>
      <c r="BU30" s="68">
        <f t="shared" si="39"/>
        <v>0</v>
      </c>
      <c r="BV30" s="68">
        <f t="shared" si="39"/>
        <v>0</v>
      </c>
      <c r="BW30" s="68">
        <v>0</v>
      </c>
      <c r="BX30" s="68">
        <v>0</v>
      </c>
      <c r="BY30" s="68">
        <v>2.7579081799999998</v>
      </c>
      <c r="BZ30" s="68" t="e">
        <v>#DIV/0!</v>
      </c>
      <c r="CA30" s="56" t="s">
        <v>155</v>
      </c>
    </row>
    <row r="31" spans="1:79" ht="46.8" x14ac:dyDescent="0.3">
      <c r="A31" s="10" t="s">
        <v>123</v>
      </c>
      <c r="B31" s="79" t="s">
        <v>200</v>
      </c>
      <c r="C31" s="80" t="s">
        <v>201</v>
      </c>
      <c r="D31" s="11">
        <v>4.8899999999999997</v>
      </c>
      <c r="E31" s="8">
        <v>0</v>
      </c>
      <c r="F31" s="9">
        <f t="shared" ref="F31:G31" si="40">M31+T31+AA31+AH31</f>
        <v>2.835</v>
      </c>
      <c r="G31" s="9">
        <f t="shared" si="40"/>
        <v>0</v>
      </c>
      <c r="H31" s="9">
        <f t="shared" ref="H31:L31" si="41">O31+V31+AC31+AJ31</f>
        <v>0</v>
      </c>
      <c r="I31" s="9">
        <f t="shared" si="41"/>
        <v>0</v>
      </c>
      <c r="J31" s="9">
        <f t="shared" si="41"/>
        <v>0</v>
      </c>
      <c r="K31" s="9">
        <f t="shared" si="41"/>
        <v>0</v>
      </c>
      <c r="L31" s="9">
        <f t="shared" si="41"/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9">
        <v>0</v>
      </c>
      <c r="AB31" s="12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18">
        <v>2.835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f t="shared" si="2"/>
        <v>0</v>
      </c>
      <c r="AO31" s="8">
        <f t="shared" si="3"/>
        <v>0</v>
      </c>
      <c r="AP31" s="8">
        <f t="shared" si="4"/>
        <v>0</v>
      </c>
      <c r="AQ31" s="8">
        <f t="shared" si="5"/>
        <v>0</v>
      </c>
      <c r="AR31" s="8">
        <f t="shared" si="6"/>
        <v>0</v>
      </c>
      <c r="AS31" s="8">
        <f t="shared" si="7"/>
        <v>0</v>
      </c>
      <c r="AT31" s="8">
        <f t="shared" si="8"/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0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0</v>
      </c>
      <c r="BN31" s="8">
        <v>0</v>
      </c>
      <c r="BO31" s="8">
        <v>0</v>
      </c>
      <c r="BP31" s="8">
        <v>0</v>
      </c>
      <c r="BQ31" s="8">
        <v>0</v>
      </c>
      <c r="BR31" s="8">
        <v>0</v>
      </c>
      <c r="BS31" s="8">
        <v>0</v>
      </c>
      <c r="BT31" s="8">
        <v>0</v>
      </c>
      <c r="BU31" s="8">
        <v>0</v>
      </c>
      <c r="BV31" s="8">
        <v>0</v>
      </c>
      <c r="BW31" s="8">
        <v>0</v>
      </c>
      <c r="BX31" s="8">
        <v>0</v>
      </c>
      <c r="BY31" s="8">
        <v>0</v>
      </c>
      <c r="BZ31" s="8" t="e">
        <v>#DIV/0!</v>
      </c>
      <c r="CA31" s="14" t="s">
        <v>317</v>
      </c>
    </row>
    <row r="32" spans="1:79" s="25" customFormat="1" ht="78" x14ac:dyDescent="0.3">
      <c r="A32" s="10" t="s">
        <v>319</v>
      </c>
      <c r="B32" s="81" t="s">
        <v>380</v>
      </c>
      <c r="C32" s="82" t="s">
        <v>379</v>
      </c>
      <c r="D32" s="11" t="s">
        <v>155</v>
      </c>
      <c r="E32" s="11" t="s">
        <v>155</v>
      </c>
      <c r="F32" s="11" t="s">
        <v>155</v>
      </c>
      <c r="G32" s="11" t="s">
        <v>155</v>
      </c>
      <c r="H32" s="11" t="s">
        <v>155</v>
      </c>
      <c r="I32" s="11" t="s">
        <v>155</v>
      </c>
      <c r="J32" s="11" t="s">
        <v>155</v>
      </c>
      <c r="K32" s="11" t="s">
        <v>155</v>
      </c>
      <c r="L32" s="11" t="s">
        <v>155</v>
      </c>
      <c r="M32" s="11" t="s">
        <v>155</v>
      </c>
      <c r="N32" s="11" t="s">
        <v>155</v>
      </c>
      <c r="O32" s="11" t="s">
        <v>155</v>
      </c>
      <c r="P32" s="11" t="s">
        <v>155</v>
      </c>
      <c r="Q32" s="11" t="s">
        <v>155</v>
      </c>
      <c r="R32" s="11" t="s">
        <v>155</v>
      </c>
      <c r="S32" s="11" t="s">
        <v>155</v>
      </c>
      <c r="T32" s="11" t="s">
        <v>155</v>
      </c>
      <c r="U32" s="11" t="s">
        <v>155</v>
      </c>
      <c r="V32" s="11" t="s">
        <v>155</v>
      </c>
      <c r="W32" s="11" t="s">
        <v>155</v>
      </c>
      <c r="X32" s="11" t="s">
        <v>155</v>
      </c>
      <c r="Y32" s="11" t="s">
        <v>155</v>
      </c>
      <c r="Z32" s="11" t="s">
        <v>155</v>
      </c>
      <c r="AA32" s="11" t="s">
        <v>155</v>
      </c>
      <c r="AB32" s="11" t="s">
        <v>155</v>
      </c>
      <c r="AC32" s="11" t="s">
        <v>155</v>
      </c>
      <c r="AD32" s="11" t="s">
        <v>155</v>
      </c>
      <c r="AE32" s="11" t="s">
        <v>155</v>
      </c>
      <c r="AF32" s="11" t="s">
        <v>155</v>
      </c>
      <c r="AG32" s="11" t="s">
        <v>155</v>
      </c>
      <c r="AH32" s="11" t="s">
        <v>155</v>
      </c>
      <c r="AI32" s="11" t="s">
        <v>155</v>
      </c>
      <c r="AJ32" s="11" t="s">
        <v>155</v>
      </c>
      <c r="AK32" s="11" t="s">
        <v>155</v>
      </c>
      <c r="AL32" s="11" t="s">
        <v>155</v>
      </c>
      <c r="AM32" s="11" t="s">
        <v>155</v>
      </c>
      <c r="AN32" s="8">
        <f t="shared" si="2"/>
        <v>0</v>
      </c>
      <c r="AO32" s="8">
        <f t="shared" si="3"/>
        <v>2.6339999999999999</v>
      </c>
      <c r="AP32" s="8">
        <f t="shared" si="4"/>
        <v>1.26</v>
      </c>
      <c r="AQ32" s="8">
        <f t="shared" si="5"/>
        <v>0</v>
      </c>
      <c r="AR32" s="8">
        <f t="shared" si="6"/>
        <v>0</v>
      </c>
      <c r="AS32" s="8">
        <f t="shared" si="7"/>
        <v>0</v>
      </c>
      <c r="AT32" s="8">
        <f t="shared" si="8"/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2.6339999999999999</v>
      </c>
      <c r="BK32" s="8">
        <f>0.63*2</f>
        <v>1.26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  <c r="BQ32" s="8">
        <v>0</v>
      </c>
      <c r="BR32" s="8">
        <v>0</v>
      </c>
      <c r="BS32" s="8">
        <v>0</v>
      </c>
      <c r="BT32" s="8">
        <v>0</v>
      </c>
      <c r="BU32" s="8">
        <v>0</v>
      </c>
      <c r="BV32" s="8">
        <v>0</v>
      </c>
      <c r="BW32" s="11" t="s">
        <v>155</v>
      </c>
      <c r="BX32" s="11" t="s">
        <v>155</v>
      </c>
      <c r="BY32" s="11" t="s">
        <v>155</v>
      </c>
      <c r="BZ32" s="11" t="s">
        <v>155</v>
      </c>
      <c r="CA32" s="14" t="s">
        <v>408</v>
      </c>
    </row>
    <row r="33" spans="1:79" ht="62.4" x14ac:dyDescent="0.3">
      <c r="A33" s="10" t="s">
        <v>361</v>
      </c>
      <c r="B33" s="14" t="s">
        <v>359</v>
      </c>
      <c r="C33" s="14" t="s">
        <v>360</v>
      </c>
      <c r="D33" s="11" t="s">
        <v>155</v>
      </c>
      <c r="E33" s="11" t="s">
        <v>155</v>
      </c>
      <c r="F33" s="11" t="s">
        <v>155</v>
      </c>
      <c r="G33" s="11" t="s">
        <v>155</v>
      </c>
      <c r="H33" s="11" t="s">
        <v>155</v>
      </c>
      <c r="I33" s="11" t="s">
        <v>155</v>
      </c>
      <c r="J33" s="11" t="s">
        <v>155</v>
      </c>
      <c r="K33" s="11" t="s">
        <v>155</v>
      </c>
      <c r="L33" s="11" t="s">
        <v>155</v>
      </c>
      <c r="M33" s="11" t="s">
        <v>155</v>
      </c>
      <c r="N33" s="11" t="s">
        <v>155</v>
      </c>
      <c r="O33" s="11" t="s">
        <v>155</v>
      </c>
      <c r="P33" s="11" t="s">
        <v>155</v>
      </c>
      <c r="Q33" s="11" t="s">
        <v>155</v>
      </c>
      <c r="R33" s="11" t="s">
        <v>155</v>
      </c>
      <c r="S33" s="11" t="s">
        <v>155</v>
      </c>
      <c r="T33" s="11" t="s">
        <v>155</v>
      </c>
      <c r="U33" s="11" t="s">
        <v>155</v>
      </c>
      <c r="V33" s="11" t="s">
        <v>155</v>
      </c>
      <c r="W33" s="11" t="s">
        <v>155</v>
      </c>
      <c r="X33" s="11" t="s">
        <v>155</v>
      </c>
      <c r="Y33" s="11" t="s">
        <v>155</v>
      </c>
      <c r="Z33" s="11" t="s">
        <v>155</v>
      </c>
      <c r="AA33" s="11" t="s">
        <v>155</v>
      </c>
      <c r="AB33" s="11" t="s">
        <v>155</v>
      </c>
      <c r="AC33" s="11" t="s">
        <v>155</v>
      </c>
      <c r="AD33" s="11" t="s">
        <v>155</v>
      </c>
      <c r="AE33" s="11" t="s">
        <v>155</v>
      </c>
      <c r="AF33" s="11" t="s">
        <v>155</v>
      </c>
      <c r="AG33" s="11" t="s">
        <v>155</v>
      </c>
      <c r="AH33" s="11" t="s">
        <v>155</v>
      </c>
      <c r="AI33" s="11" t="s">
        <v>155</v>
      </c>
      <c r="AJ33" s="11" t="s">
        <v>155</v>
      </c>
      <c r="AK33" s="11" t="s">
        <v>155</v>
      </c>
      <c r="AL33" s="11" t="s">
        <v>155</v>
      </c>
      <c r="AM33" s="11" t="s">
        <v>155</v>
      </c>
      <c r="AN33" s="8">
        <f t="shared" si="2"/>
        <v>0</v>
      </c>
      <c r="AO33" s="8">
        <f t="shared" si="3"/>
        <v>0</v>
      </c>
      <c r="AP33" s="8">
        <f t="shared" si="4"/>
        <v>0</v>
      </c>
      <c r="AQ33" s="8">
        <f t="shared" si="5"/>
        <v>0</v>
      </c>
      <c r="AR33" s="8">
        <f t="shared" si="6"/>
        <v>0</v>
      </c>
      <c r="AS33" s="8">
        <f t="shared" si="7"/>
        <v>0</v>
      </c>
      <c r="AT33" s="8">
        <f t="shared" si="8"/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0</v>
      </c>
      <c r="BV33" s="8">
        <v>0</v>
      </c>
      <c r="BW33" s="11" t="s">
        <v>155</v>
      </c>
      <c r="BX33" s="11" t="s">
        <v>155</v>
      </c>
      <c r="BY33" s="11" t="s">
        <v>155</v>
      </c>
      <c r="BZ33" s="11" t="s">
        <v>155</v>
      </c>
      <c r="CA33" s="14" t="s">
        <v>358</v>
      </c>
    </row>
    <row r="34" spans="1:79" ht="62.4" x14ac:dyDescent="0.3">
      <c r="A34" s="10" t="s">
        <v>450</v>
      </c>
      <c r="B34" s="81" t="s">
        <v>451</v>
      </c>
      <c r="C34" s="82" t="s">
        <v>452</v>
      </c>
      <c r="D34" s="11" t="s">
        <v>155</v>
      </c>
      <c r="E34" s="11" t="s">
        <v>155</v>
      </c>
      <c r="F34" s="11" t="s">
        <v>155</v>
      </c>
      <c r="G34" s="11" t="s">
        <v>155</v>
      </c>
      <c r="H34" s="11" t="s">
        <v>155</v>
      </c>
      <c r="I34" s="11" t="s">
        <v>155</v>
      </c>
      <c r="J34" s="11" t="s">
        <v>155</v>
      </c>
      <c r="K34" s="11" t="s">
        <v>155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8">
        <f t="shared" ref="AN34" si="42">AU34+BB34+BI34+BP34</f>
        <v>0</v>
      </c>
      <c r="AO34" s="8">
        <f t="shared" ref="AO34" si="43">AV34+BC34+BJ34+BQ34</f>
        <v>0</v>
      </c>
      <c r="AP34" s="8">
        <f t="shared" ref="AP34" si="44">AW34+BD34+BK34+BR34</f>
        <v>0</v>
      </c>
      <c r="AQ34" s="8">
        <f t="shared" ref="AQ34" si="45">AX34+BE34+BL34+BS34</f>
        <v>0</v>
      </c>
      <c r="AR34" s="8">
        <f t="shared" ref="AR34" si="46">AY34+BF34+BM34+BT34</f>
        <v>0</v>
      </c>
      <c r="AS34" s="8">
        <f t="shared" ref="AS34" si="47">AZ34+BG34+BN34+BU34</f>
        <v>0</v>
      </c>
      <c r="AT34" s="8">
        <f t="shared" ref="AT34" si="48">BA34+BH34+BO34+BV34</f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  <c r="BQ34" s="8">
        <v>0</v>
      </c>
      <c r="BR34" s="8">
        <v>0</v>
      </c>
      <c r="BS34" s="8">
        <v>0</v>
      </c>
      <c r="BT34" s="8">
        <v>0</v>
      </c>
      <c r="BU34" s="8">
        <v>0</v>
      </c>
      <c r="BV34" s="8">
        <v>0</v>
      </c>
      <c r="BW34" s="11" t="s">
        <v>155</v>
      </c>
      <c r="BX34" s="11" t="s">
        <v>155</v>
      </c>
      <c r="BY34" s="11" t="s">
        <v>155</v>
      </c>
      <c r="BZ34" s="11" t="s">
        <v>155</v>
      </c>
      <c r="CA34" s="14" t="s">
        <v>454</v>
      </c>
    </row>
    <row r="35" spans="1:79" ht="72" x14ac:dyDescent="0.3">
      <c r="A35" s="10" t="s">
        <v>453</v>
      </c>
      <c r="B35" s="83" t="s">
        <v>320</v>
      </c>
      <c r="C35" s="14" t="s">
        <v>321</v>
      </c>
      <c r="D35" s="11" t="s">
        <v>155</v>
      </c>
      <c r="E35" s="11" t="s">
        <v>155</v>
      </c>
      <c r="F35" s="11" t="s">
        <v>155</v>
      </c>
      <c r="G35" s="11" t="s">
        <v>155</v>
      </c>
      <c r="H35" s="11" t="s">
        <v>155</v>
      </c>
      <c r="I35" s="11" t="s">
        <v>155</v>
      </c>
      <c r="J35" s="11" t="s">
        <v>155</v>
      </c>
      <c r="K35" s="11" t="s">
        <v>155</v>
      </c>
      <c r="L35" s="11" t="s">
        <v>155</v>
      </c>
      <c r="M35" s="11" t="s">
        <v>155</v>
      </c>
      <c r="N35" s="11" t="s">
        <v>155</v>
      </c>
      <c r="O35" s="11" t="s">
        <v>155</v>
      </c>
      <c r="P35" s="11" t="s">
        <v>155</v>
      </c>
      <c r="Q35" s="11" t="s">
        <v>155</v>
      </c>
      <c r="R35" s="11" t="s">
        <v>155</v>
      </c>
      <c r="S35" s="11" t="s">
        <v>155</v>
      </c>
      <c r="T35" s="11" t="s">
        <v>155</v>
      </c>
      <c r="U35" s="11" t="s">
        <v>155</v>
      </c>
      <c r="V35" s="11" t="s">
        <v>155</v>
      </c>
      <c r="W35" s="11" t="s">
        <v>155</v>
      </c>
      <c r="X35" s="11" t="s">
        <v>155</v>
      </c>
      <c r="Y35" s="11" t="s">
        <v>155</v>
      </c>
      <c r="Z35" s="11" t="s">
        <v>155</v>
      </c>
      <c r="AA35" s="11" t="s">
        <v>155</v>
      </c>
      <c r="AB35" s="11" t="s">
        <v>155</v>
      </c>
      <c r="AC35" s="11" t="s">
        <v>155</v>
      </c>
      <c r="AD35" s="11" t="s">
        <v>155</v>
      </c>
      <c r="AE35" s="11" t="s">
        <v>155</v>
      </c>
      <c r="AF35" s="11" t="s">
        <v>155</v>
      </c>
      <c r="AG35" s="11" t="s">
        <v>155</v>
      </c>
      <c r="AH35" s="11" t="s">
        <v>155</v>
      </c>
      <c r="AI35" s="11" t="s">
        <v>155</v>
      </c>
      <c r="AJ35" s="11" t="s">
        <v>155</v>
      </c>
      <c r="AK35" s="11" t="s">
        <v>155</v>
      </c>
      <c r="AL35" s="11" t="s">
        <v>155</v>
      </c>
      <c r="AM35" s="11" t="s">
        <v>155</v>
      </c>
      <c r="AN35" s="8">
        <f t="shared" ref="AN35" si="49">AU35+BB35+BI35+BP35</f>
        <v>0</v>
      </c>
      <c r="AO35" s="8">
        <f t="shared" ref="AO35" si="50">AV35+BC35+BJ35+BQ35</f>
        <v>0.12390818000000001</v>
      </c>
      <c r="AP35" s="8">
        <f t="shared" ref="AP35" si="51">AW35+BD35+BK35+BR35</f>
        <v>0.25</v>
      </c>
      <c r="AQ35" s="8">
        <f t="shared" ref="AQ35" si="52">AX35+BE35+BL35+BS35</f>
        <v>0</v>
      </c>
      <c r="AR35" s="8">
        <f t="shared" ref="AR35" si="53">AY35+BF35+BM35+BT35</f>
        <v>0</v>
      </c>
      <c r="AS35" s="8">
        <f t="shared" ref="AS35" si="54">AZ35+BG35+BN35+BU35</f>
        <v>0</v>
      </c>
      <c r="AT35" s="8">
        <f t="shared" ref="AT35" si="55">BA35+BH35+BO35+BV35</f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0.12390818000000001</v>
      </c>
      <c r="BD35" s="8">
        <v>0.25</v>
      </c>
      <c r="BE35" s="8">
        <v>0</v>
      </c>
      <c r="BF35" s="8">
        <v>0</v>
      </c>
      <c r="BG35" s="8">
        <v>0</v>
      </c>
      <c r="BH35" s="8">
        <v>0</v>
      </c>
      <c r="BI35" s="8">
        <v>0</v>
      </c>
      <c r="BJ35" s="8">
        <v>0</v>
      </c>
      <c r="BK35" s="8">
        <v>0</v>
      </c>
      <c r="BL35" s="8">
        <v>0</v>
      </c>
      <c r="BM35" s="8">
        <v>0</v>
      </c>
      <c r="BN35" s="8">
        <v>0</v>
      </c>
      <c r="BO35" s="8">
        <v>0</v>
      </c>
      <c r="BP35" s="8">
        <v>0</v>
      </c>
      <c r="BQ35" s="8">
        <v>0</v>
      </c>
      <c r="BR35" s="8">
        <v>0</v>
      </c>
      <c r="BS35" s="8">
        <v>0</v>
      </c>
      <c r="BT35" s="8">
        <v>0</v>
      </c>
      <c r="BU35" s="8">
        <v>0</v>
      </c>
      <c r="BV35" s="8">
        <v>0</v>
      </c>
      <c r="BW35" s="11" t="s">
        <v>155</v>
      </c>
      <c r="BX35" s="11" t="s">
        <v>155</v>
      </c>
      <c r="BY35" s="11" t="s">
        <v>155</v>
      </c>
      <c r="BZ35" s="11" t="s">
        <v>155</v>
      </c>
      <c r="CA35" s="20" t="s">
        <v>346</v>
      </c>
    </row>
    <row r="36" spans="1:79" ht="46.8" x14ac:dyDescent="0.3">
      <c r="A36" s="3" t="s">
        <v>124</v>
      </c>
      <c r="B36" s="84" t="s">
        <v>125</v>
      </c>
      <c r="C36" s="85" t="s">
        <v>106</v>
      </c>
      <c r="D36" s="68">
        <f t="shared" ref="D36:BO36" si="56">D37</f>
        <v>51.165171526600005</v>
      </c>
      <c r="E36" s="68">
        <f t="shared" si="56"/>
        <v>0</v>
      </c>
      <c r="F36" s="68">
        <f t="shared" si="56"/>
        <v>51.659999999999989</v>
      </c>
      <c r="G36" s="68">
        <f t="shared" si="56"/>
        <v>0</v>
      </c>
      <c r="H36" s="68">
        <f t="shared" si="56"/>
        <v>0</v>
      </c>
      <c r="I36" s="68">
        <f t="shared" si="56"/>
        <v>13.340000000000003</v>
      </c>
      <c r="J36" s="68">
        <f t="shared" si="56"/>
        <v>0</v>
      </c>
      <c r="K36" s="68">
        <f t="shared" si="56"/>
        <v>0</v>
      </c>
      <c r="L36" s="68">
        <f t="shared" si="56"/>
        <v>0</v>
      </c>
      <c r="M36" s="68">
        <f t="shared" si="56"/>
        <v>1.35</v>
      </c>
      <c r="N36" s="68">
        <f t="shared" si="56"/>
        <v>0</v>
      </c>
      <c r="O36" s="68">
        <f t="shared" si="56"/>
        <v>0</v>
      </c>
      <c r="P36" s="68">
        <f t="shared" si="56"/>
        <v>0.38</v>
      </c>
      <c r="Q36" s="68">
        <f t="shared" si="56"/>
        <v>0</v>
      </c>
      <c r="R36" s="68">
        <f t="shared" si="56"/>
        <v>0</v>
      </c>
      <c r="S36" s="68">
        <f t="shared" si="56"/>
        <v>0</v>
      </c>
      <c r="T36" s="68">
        <f t="shared" si="56"/>
        <v>7.8450000000000006</v>
      </c>
      <c r="U36" s="68">
        <f t="shared" si="56"/>
        <v>0</v>
      </c>
      <c r="V36" s="68">
        <f t="shared" si="56"/>
        <v>0</v>
      </c>
      <c r="W36" s="68">
        <f t="shared" si="56"/>
        <v>1.69</v>
      </c>
      <c r="X36" s="68">
        <f t="shared" si="56"/>
        <v>0</v>
      </c>
      <c r="Y36" s="68">
        <f t="shared" si="56"/>
        <v>0</v>
      </c>
      <c r="Z36" s="68">
        <f t="shared" si="56"/>
        <v>0</v>
      </c>
      <c r="AA36" s="68">
        <f t="shared" si="56"/>
        <v>18.565000000000001</v>
      </c>
      <c r="AB36" s="68">
        <f t="shared" si="56"/>
        <v>0</v>
      </c>
      <c r="AC36" s="68">
        <f t="shared" si="56"/>
        <v>0</v>
      </c>
      <c r="AD36" s="68">
        <f t="shared" si="56"/>
        <v>5.6949999999999994</v>
      </c>
      <c r="AE36" s="68">
        <f t="shared" si="56"/>
        <v>0</v>
      </c>
      <c r="AF36" s="68">
        <f t="shared" si="56"/>
        <v>0</v>
      </c>
      <c r="AG36" s="68">
        <f t="shared" si="56"/>
        <v>0</v>
      </c>
      <c r="AH36" s="68">
        <f t="shared" si="56"/>
        <v>23.9</v>
      </c>
      <c r="AI36" s="68">
        <f t="shared" si="56"/>
        <v>0</v>
      </c>
      <c r="AJ36" s="68">
        <f t="shared" si="56"/>
        <v>0</v>
      </c>
      <c r="AK36" s="68">
        <f t="shared" si="56"/>
        <v>5.5750000000000011</v>
      </c>
      <c r="AL36" s="68">
        <f t="shared" si="56"/>
        <v>0</v>
      </c>
      <c r="AM36" s="68">
        <f t="shared" si="56"/>
        <v>0</v>
      </c>
      <c r="AN36" s="68">
        <f t="shared" si="2"/>
        <v>0</v>
      </c>
      <c r="AO36" s="68">
        <f t="shared" si="3"/>
        <v>2.4364724039999999</v>
      </c>
      <c r="AP36" s="68">
        <f t="shared" si="4"/>
        <v>0</v>
      </c>
      <c r="AQ36" s="68">
        <f t="shared" si="5"/>
        <v>0</v>
      </c>
      <c r="AR36" s="68">
        <f t="shared" si="6"/>
        <v>0.71399999999999997</v>
      </c>
      <c r="AS36" s="68">
        <f t="shared" si="7"/>
        <v>0</v>
      </c>
      <c r="AT36" s="68">
        <f t="shared" si="8"/>
        <v>1</v>
      </c>
      <c r="AU36" s="68">
        <f t="shared" si="56"/>
        <v>0</v>
      </c>
      <c r="AV36" s="68">
        <f t="shared" si="56"/>
        <v>0</v>
      </c>
      <c r="AW36" s="68">
        <f t="shared" si="56"/>
        <v>0</v>
      </c>
      <c r="AX36" s="68">
        <f t="shared" si="56"/>
        <v>0</v>
      </c>
      <c r="AY36" s="68">
        <f t="shared" si="56"/>
        <v>0</v>
      </c>
      <c r="AZ36" s="68">
        <f t="shared" si="56"/>
        <v>0</v>
      </c>
      <c r="BA36" s="68">
        <f t="shared" si="56"/>
        <v>0</v>
      </c>
      <c r="BB36" s="68">
        <f t="shared" si="56"/>
        <v>0</v>
      </c>
      <c r="BC36" s="68">
        <f t="shared" si="56"/>
        <v>0</v>
      </c>
      <c r="BD36" s="68">
        <f t="shared" si="56"/>
        <v>0</v>
      </c>
      <c r="BE36" s="68">
        <f t="shared" si="56"/>
        <v>0</v>
      </c>
      <c r="BF36" s="68">
        <f t="shared" si="56"/>
        <v>0</v>
      </c>
      <c r="BG36" s="68">
        <f t="shared" si="56"/>
        <v>0</v>
      </c>
      <c r="BH36" s="68">
        <f t="shared" si="56"/>
        <v>0</v>
      </c>
      <c r="BI36" s="68">
        <f t="shared" si="56"/>
        <v>0</v>
      </c>
      <c r="BJ36" s="68">
        <f t="shared" si="56"/>
        <v>2.4364724039999999</v>
      </c>
      <c r="BK36" s="68">
        <f t="shared" si="56"/>
        <v>0</v>
      </c>
      <c r="BL36" s="68">
        <f t="shared" si="56"/>
        <v>0</v>
      </c>
      <c r="BM36" s="68">
        <f t="shared" si="56"/>
        <v>0.71399999999999997</v>
      </c>
      <c r="BN36" s="68">
        <f t="shared" si="56"/>
        <v>0</v>
      </c>
      <c r="BO36" s="68">
        <f t="shared" si="56"/>
        <v>1</v>
      </c>
      <c r="BP36" s="68">
        <f t="shared" ref="BP36:BV36" si="57">BP37</f>
        <v>0</v>
      </c>
      <c r="BQ36" s="68">
        <f t="shared" si="57"/>
        <v>0</v>
      </c>
      <c r="BR36" s="68">
        <f t="shared" si="57"/>
        <v>0</v>
      </c>
      <c r="BS36" s="68">
        <f t="shared" si="57"/>
        <v>0</v>
      </c>
      <c r="BT36" s="68">
        <f t="shared" si="57"/>
        <v>0</v>
      </c>
      <c r="BU36" s="68">
        <f t="shared" si="57"/>
        <v>0</v>
      </c>
      <c r="BV36" s="68">
        <f t="shared" si="57"/>
        <v>0</v>
      </c>
      <c r="BW36" s="68">
        <v>0</v>
      </c>
      <c r="BX36" s="68">
        <v>0</v>
      </c>
      <c r="BY36" s="68">
        <v>-25.323527596000002</v>
      </c>
      <c r="BZ36" s="68">
        <v>-91.223082118155617</v>
      </c>
      <c r="CA36" s="56" t="s">
        <v>155</v>
      </c>
    </row>
    <row r="37" spans="1:79" ht="32.4" x14ac:dyDescent="0.3">
      <c r="A37" s="76" t="s">
        <v>126</v>
      </c>
      <c r="B37" s="86" t="s">
        <v>127</v>
      </c>
      <c r="C37" s="87" t="s">
        <v>106</v>
      </c>
      <c r="D37" s="68">
        <f t="shared" ref="D37:AM37" si="58">SUM(D38:D70)</f>
        <v>51.165171526600005</v>
      </c>
      <c r="E37" s="68">
        <f t="shared" si="58"/>
        <v>0</v>
      </c>
      <c r="F37" s="68">
        <f t="shared" si="58"/>
        <v>51.659999999999989</v>
      </c>
      <c r="G37" s="68">
        <f t="shared" si="58"/>
        <v>0</v>
      </c>
      <c r="H37" s="68">
        <f t="shared" si="58"/>
        <v>0</v>
      </c>
      <c r="I37" s="68">
        <f t="shared" si="58"/>
        <v>13.340000000000003</v>
      </c>
      <c r="J37" s="68">
        <f t="shared" si="58"/>
        <v>0</v>
      </c>
      <c r="K37" s="68">
        <f t="shared" si="58"/>
        <v>0</v>
      </c>
      <c r="L37" s="68">
        <f t="shared" si="58"/>
        <v>0</v>
      </c>
      <c r="M37" s="68">
        <f t="shared" si="58"/>
        <v>1.35</v>
      </c>
      <c r="N37" s="68">
        <f t="shared" si="58"/>
        <v>0</v>
      </c>
      <c r="O37" s="68">
        <f t="shared" si="58"/>
        <v>0</v>
      </c>
      <c r="P37" s="68">
        <f t="shared" si="58"/>
        <v>0.38</v>
      </c>
      <c r="Q37" s="68">
        <f t="shared" si="58"/>
        <v>0</v>
      </c>
      <c r="R37" s="68">
        <f t="shared" si="58"/>
        <v>0</v>
      </c>
      <c r="S37" s="68">
        <f t="shared" si="58"/>
        <v>0</v>
      </c>
      <c r="T37" s="68">
        <f t="shared" si="58"/>
        <v>7.8450000000000006</v>
      </c>
      <c r="U37" s="68">
        <f t="shared" si="58"/>
        <v>0</v>
      </c>
      <c r="V37" s="68">
        <f t="shared" si="58"/>
        <v>0</v>
      </c>
      <c r="W37" s="68">
        <f t="shared" si="58"/>
        <v>1.69</v>
      </c>
      <c r="X37" s="68">
        <f t="shared" si="58"/>
        <v>0</v>
      </c>
      <c r="Y37" s="68">
        <f t="shared" si="58"/>
        <v>0</v>
      </c>
      <c r="Z37" s="68">
        <f t="shared" si="58"/>
        <v>0</v>
      </c>
      <c r="AA37" s="68">
        <f t="shared" si="58"/>
        <v>18.565000000000001</v>
      </c>
      <c r="AB37" s="68">
        <f t="shared" si="58"/>
        <v>0</v>
      </c>
      <c r="AC37" s="68">
        <f t="shared" si="58"/>
        <v>0</v>
      </c>
      <c r="AD37" s="68">
        <f t="shared" si="58"/>
        <v>5.6949999999999994</v>
      </c>
      <c r="AE37" s="68">
        <f t="shared" si="58"/>
        <v>0</v>
      </c>
      <c r="AF37" s="68">
        <f t="shared" si="58"/>
        <v>0</v>
      </c>
      <c r="AG37" s="68">
        <f t="shared" si="58"/>
        <v>0</v>
      </c>
      <c r="AH37" s="68">
        <f t="shared" si="58"/>
        <v>23.9</v>
      </c>
      <c r="AI37" s="68">
        <f t="shared" si="58"/>
        <v>0</v>
      </c>
      <c r="AJ37" s="68">
        <f t="shared" si="58"/>
        <v>0</v>
      </c>
      <c r="AK37" s="68">
        <f t="shared" si="58"/>
        <v>5.5750000000000011</v>
      </c>
      <c r="AL37" s="68">
        <f t="shared" si="58"/>
        <v>0</v>
      </c>
      <c r="AM37" s="68">
        <f t="shared" si="58"/>
        <v>0</v>
      </c>
      <c r="AN37" s="68">
        <f t="shared" si="2"/>
        <v>0</v>
      </c>
      <c r="AO37" s="68">
        <f t="shared" si="3"/>
        <v>2.4364724039999999</v>
      </c>
      <c r="AP37" s="68">
        <f t="shared" si="4"/>
        <v>0</v>
      </c>
      <c r="AQ37" s="68">
        <f t="shared" si="5"/>
        <v>0</v>
      </c>
      <c r="AR37" s="68">
        <f t="shared" si="6"/>
        <v>0.71399999999999997</v>
      </c>
      <c r="AS37" s="68">
        <f t="shared" si="7"/>
        <v>0</v>
      </c>
      <c r="AT37" s="68">
        <f t="shared" si="8"/>
        <v>1</v>
      </c>
      <c r="AU37" s="68">
        <f t="shared" ref="AU37:BV37" si="59">SUM(AU38:AU80)</f>
        <v>0</v>
      </c>
      <c r="AV37" s="68">
        <f t="shared" si="59"/>
        <v>0</v>
      </c>
      <c r="AW37" s="68">
        <f t="shared" si="59"/>
        <v>0</v>
      </c>
      <c r="AX37" s="68">
        <f t="shared" si="59"/>
        <v>0</v>
      </c>
      <c r="AY37" s="68">
        <f t="shared" si="59"/>
        <v>0</v>
      </c>
      <c r="AZ37" s="68">
        <f t="shared" si="59"/>
        <v>0</v>
      </c>
      <c r="BA37" s="68">
        <f t="shared" si="59"/>
        <v>0</v>
      </c>
      <c r="BB37" s="68">
        <f t="shared" si="59"/>
        <v>0</v>
      </c>
      <c r="BC37" s="68">
        <f t="shared" si="59"/>
        <v>0</v>
      </c>
      <c r="BD37" s="68">
        <f t="shared" si="59"/>
        <v>0</v>
      </c>
      <c r="BE37" s="68">
        <f t="shared" si="59"/>
        <v>0</v>
      </c>
      <c r="BF37" s="68">
        <f t="shared" si="59"/>
        <v>0</v>
      </c>
      <c r="BG37" s="68">
        <f t="shared" si="59"/>
        <v>0</v>
      </c>
      <c r="BH37" s="68">
        <f t="shared" si="59"/>
        <v>0</v>
      </c>
      <c r="BI37" s="68">
        <f t="shared" si="59"/>
        <v>0</v>
      </c>
      <c r="BJ37" s="68">
        <f t="shared" si="59"/>
        <v>2.4364724039999999</v>
      </c>
      <c r="BK37" s="68">
        <f t="shared" si="59"/>
        <v>0</v>
      </c>
      <c r="BL37" s="68">
        <f t="shared" si="59"/>
        <v>0</v>
      </c>
      <c r="BM37" s="68">
        <f t="shared" si="59"/>
        <v>0.71399999999999997</v>
      </c>
      <c r="BN37" s="68">
        <f t="shared" si="59"/>
        <v>0</v>
      </c>
      <c r="BO37" s="68">
        <f t="shared" si="59"/>
        <v>1</v>
      </c>
      <c r="BP37" s="68">
        <f t="shared" si="59"/>
        <v>0</v>
      </c>
      <c r="BQ37" s="68">
        <f t="shared" si="59"/>
        <v>0</v>
      </c>
      <c r="BR37" s="68">
        <f t="shared" si="59"/>
        <v>0</v>
      </c>
      <c r="BS37" s="68">
        <f t="shared" si="59"/>
        <v>0</v>
      </c>
      <c r="BT37" s="68">
        <f t="shared" si="59"/>
        <v>0</v>
      </c>
      <c r="BU37" s="68">
        <f t="shared" si="59"/>
        <v>0</v>
      </c>
      <c r="BV37" s="68">
        <f t="shared" si="59"/>
        <v>0</v>
      </c>
      <c r="BW37" s="68">
        <v>0</v>
      </c>
      <c r="BX37" s="68">
        <v>0</v>
      </c>
      <c r="BY37" s="68">
        <v>-25.323527596000002</v>
      </c>
      <c r="BZ37" s="68">
        <v>-91.223082118155617</v>
      </c>
      <c r="CA37" s="56" t="s">
        <v>155</v>
      </c>
    </row>
    <row r="38" spans="1:79" ht="46.8" x14ac:dyDescent="0.3">
      <c r="A38" s="10" t="s">
        <v>128</v>
      </c>
      <c r="B38" s="22" t="s">
        <v>158</v>
      </c>
      <c r="C38" s="80" t="s">
        <v>159</v>
      </c>
      <c r="D38" s="18">
        <v>0.186</v>
      </c>
      <c r="E38" s="8">
        <f t="shared" ref="E38:E54" si="60">L38+S38+Z38+AG38</f>
        <v>0</v>
      </c>
      <c r="F38" s="8">
        <f t="shared" ref="F38:F54" si="61">M38+T38+AA38+AH38</f>
        <v>0.19</v>
      </c>
      <c r="G38" s="8">
        <f t="shared" ref="G38:G54" si="62">N38+U38+AB38+AI38</f>
        <v>0</v>
      </c>
      <c r="H38" s="8">
        <f t="shared" ref="H38:H54" si="63">O38+V38+AC38+AJ38</f>
        <v>0</v>
      </c>
      <c r="I38" s="8">
        <f t="shared" ref="I38:I54" si="64">P38+W38+AD38+AK38</f>
        <v>0.06</v>
      </c>
      <c r="J38" s="8">
        <f t="shared" ref="J38:J54" si="65">Q38+X38+AE38+AL38</f>
        <v>0</v>
      </c>
      <c r="K38" s="8">
        <f t="shared" ref="K38:K54" si="66">R38+Y38+AF38+AM38</f>
        <v>0</v>
      </c>
      <c r="L38" s="8">
        <v>0</v>
      </c>
      <c r="M38" s="8">
        <v>0.19</v>
      </c>
      <c r="N38" s="8">
        <v>0</v>
      </c>
      <c r="O38" s="8">
        <v>0</v>
      </c>
      <c r="P38" s="8">
        <v>0.06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-0.19</v>
      </c>
      <c r="BZ38" s="8">
        <v>-100</v>
      </c>
      <c r="CA38" s="14" t="s">
        <v>295</v>
      </c>
    </row>
    <row r="39" spans="1:79" ht="31.2" x14ac:dyDescent="0.3">
      <c r="A39" s="10" t="s">
        <v>129</v>
      </c>
      <c r="B39" s="88" t="s">
        <v>204</v>
      </c>
      <c r="C39" s="14" t="s">
        <v>205</v>
      </c>
      <c r="D39" s="18">
        <v>1.3109999999999999</v>
      </c>
      <c r="E39" s="8">
        <f t="shared" si="60"/>
        <v>0</v>
      </c>
      <c r="F39" s="8">
        <f t="shared" si="61"/>
        <v>1.31</v>
      </c>
      <c r="G39" s="8">
        <f t="shared" si="62"/>
        <v>0</v>
      </c>
      <c r="H39" s="8">
        <f t="shared" si="63"/>
        <v>0</v>
      </c>
      <c r="I39" s="8">
        <f t="shared" si="64"/>
        <v>0.55000000000000004</v>
      </c>
      <c r="J39" s="8">
        <f t="shared" si="65"/>
        <v>0</v>
      </c>
      <c r="K39" s="8">
        <f t="shared" si="66"/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1.31</v>
      </c>
      <c r="AB39" s="8">
        <v>0</v>
      </c>
      <c r="AC39" s="8">
        <v>0</v>
      </c>
      <c r="AD39" s="8">
        <v>0.55000000000000004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v>-1.31</v>
      </c>
      <c r="BZ39" s="8">
        <v>-100</v>
      </c>
      <c r="CA39" s="14" t="s">
        <v>296</v>
      </c>
    </row>
    <row r="40" spans="1:79" ht="109.2" x14ac:dyDescent="0.3">
      <c r="A40" s="10" t="s">
        <v>130</v>
      </c>
      <c r="B40" s="22" t="s">
        <v>163</v>
      </c>
      <c r="C40" s="80" t="s">
        <v>164</v>
      </c>
      <c r="D40" s="18">
        <v>2.56</v>
      </c>
      <c r="E40" s="8">
        <f t="shared" si="60"/>
        <v>0</v>
      </c>
      <c r="F40" s="8">
        <f t="shared" si="61"/>
        <v>2.5499999999999998</v>
      </c>
      <c r="G40" s="8">
        <f t="shared" si="62"/>
        <v>0</v>
      </c>
      <c r="H40" s="8">
        <f t="shared" si="63"/>
        <v>0</v>
      </c>
      <c r="I40" s="8">
        <f t="shared" si="64"/>
        <v>0.75</v>
      </c>
      <c r="J40" s="8">
        <f t="shared" si="65"/>
        <v>0</v>
      </c>
      <c r="K40" s="8">
        <f t="shared" si="66"/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2.5499999999999998</v>
      </c>
      <c r="AI40" s="8">
        <v>0</v>
      </c>
      <c r="AJ40" s="8">
        <v>0</v>
      </c>
      <c r="AK40" s="8">
        <v>0.75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8">
        <v>0</v>
      </c>
      <c r="BX40" s="8">
        <v>0</v>
      </c>
      <c r="BY40" s="8">
        <v>0</v>
      </c>
      <c r="BZ40" s="8" t="e">
        <v>#DIV/0!</v>
      </c>
      <c r="CA40" s="14" t="s">
        <v>297</v>
      </c>
    </row>
    <row r="41" spans="1:79" ht="31.2" x14ac:dyDescent="0.3">
      <c r="A41" s="10" t="s">
        <v>131</v>
      </c>
      <c r="B41" s="88" t="s">
        <v>165</v>
      </c>
      <c r="C41" s="14" t="s">
        <v>166</v>
      </c>
      <c r="D41" s="18">
        <v>1.2</v>
      </c>
      <c r="E41" s="8">
        <f t="shared" ref="E41:E52" si="67">L41+S41+Z41+AG41</f>
        <v>0</v>
      </c>
      <c r="F41" s="8">
        <f t="shared" ref="F41:F52" si="68">M41+T41+AA41+AH41</f>
        <v>1.21</v>
      </c>
      <c r="G41" s="8">
        <f t="shared" ref="G41:G52" si="69">N41+U41+AB41+AI41</f>
        <v>0</v>
      </c>
      <c r="H41" s="8">
        <f t="shared" ref="H41:H52" si="70">O41+V41+AC41+AJ41</f>
        <v>0</v>
      </c>
      <c r="I41" s="8">
        <f t="shared" ref="I41:I52" si="71">P41+W41+AD41+AK41</f>
        <v>0.15</v>
      </c>
      <c r="J41" s="8">
        <f t="shared" ref="J41:J52" si="72">Q41+X41+AE41+AL41</f>
        <v>0</v>
      </c>
      <c r="K41" s="8">
        <f t="shared" ref="K41:K52" si="73">R41+Y41+AF41+AM41</f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1.21</v>
      </c>
      <c r="U41" s="8">
        <v>0</v>
      </c>
      <c r="V41" s="8">
        <v>0</v>
      </c>
      <c r="W41" s="8">
        <v>0.15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0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0</v>
      </c>
      <c r="BY41" s="8">
        <v>-1.21</v>
      </c>
      <c r="BZ41" s="8">
        <v>-100</v>
      </c>
      <c r="CA41" s="14" t="s">
        <v>298</v>
      </c>
    </row>
    <row r="42" spans="1:79" ht="62.4" x14ac:dyDescent="0.3">
      <c r="A42" s="10" t="s">
        <v>132</v>
      </c>
      <c r="B42" s="88" t="s">
        <v>167</v>
      </c>
      <c r="C42" s="14" t="s">
        <v>168</v>
      </c>
      <c r="D42" s="18">
        <v>4</v>
      </c>
      <c r="E42" s="8">
        <f t="shared" si="67"/>
        <v>0</v>
      </c>
      <c r="F42" s="8">
        <f t="shared" si="68"/>
        <v>4</v>
      </c>
      <c r="G42" s="8">
        <f t="shared" si="69"/>
        <v>0</v>
      </c>
      <c r="H42" s="8">
        <f t="shared" si="70"/>
        <v>0</v>
      </c>
      <c r="I42" s="8">
        <f t="shared" si="71"/>
        <v>0.55000000000000004</v>
      </c>
      <c r="J42" s="8">
        <f t="shared" si="72"/>
        <v>0</v>
      </c>
      <c r="K42" s="8">
        <f t="shared" si="73"/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4</v>
      </c>
      <c r="AI42" s="8">
        <v>0</v>
      </c>
      <c r="AJ42" s="8">
        <v>0</v>
      </c>
      <c r="AK42" s="8">
        <v>0.55000000000000004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  <c r="BQ42" s="8">
        <v>0</v>
      </c>
      <c r="BR42" s="8">
        <v>0</v>
      </c>
      <c r="BS42" s="8">
        <v>0</v>
      </c>
      <c r="BT42" s="8">
        <v>0</v>
      </c>
      <c r="BU42" s="8">
        <v>0</v>
      </c>
      <c r="BV42" s="8">
        <v>0</v>
      </c>
      <c r="BW42" s="8">
        <v>0</v>
      </c>
      <c r="BX42" s="8">
        <v>0</v>
      </c>
      <c r="BY42" s="8">
        <v>0</v>
      </c>
      <c r="BZ42" s="8" t="e">
        <v>#DIV/0!</v>
      </c>
      <c r="CA42" s="14" t="s">
        <v>299</v>
      </c>
    </row>
    <row r="43" spans="1:79" ht="46.8" x14ac:dyDescent="0.3">
      <c r="A43" s="10" t="s">
        <v>133</v>
      </c>
      <c r="B43" s="89" t="s">
        <v>194</v>
      </c>
      <c r="C43" s="14" t="s">
        <v>195</v>
      </c>
      <c r="D43" s="18">
        <v>1.79</v>
      </c>
      <c r="E43" s="8">
        <f t="shared" si="67"/>
        <v>0</v>
      </c>
      <c r="F43" s="8">
        <f t="shared" si="68"/>
        <v>1.7849999999999999</v>
      </c>
      <c r="G43" s="8">
        <f t="shared" si="69"/>
        <v>0</v>
      </c>
      <c r="H43" s="8">
        <f t="shared" si="70"/>
        <v>0</v>
      </c>
      <c r="I43" s="8">
        <f t="shared" si="71"/>
        <v>0.45</v>
      </c>
      <c r="J43" s="8">
        <f t="shared" si="72"/>
        <v>0</v>
      </c>
      <c r="K43" s="8">
        <f t="shared" si="73"/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1.7849999999999999</v>
      </c>
      <c r="AB43" s="8">
        <v>0</v>
      </c>
      <c r="AC43" s="8">
        <v>0</v>
      </c>
      <c r="AD43" s="8">
        <v>0.45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  <c r="AU43" s="8">
        <v>0</v>
      </c>
      <c r="AV43" s="8">
        <v>0</v>
      </c>
      <c r="AW43" s="8">
        <v>0</v>
      </c>
      <c r="AX43" s="8">
        <v>0</v>
      </c>
      <c r="AY43" s="8">
        <v>0</v>
      </c>
      <c r="AZ43" s="8">
        <v>0</v>
      </c>
      <c r="BA43" s="8">
        <v>0</v>
      </c>
      <c r="BB43" s="8">
        <v>0</v>
      </c>
      <c r="BC43" s="8">
        <v>0</v>
      </c>
      <c r="BD43" s="8">
        <v>0</v>
      </c>
      <c r="BE43" s="8">
        <v>0</v>
      </c>
      <c r="BF43" s="8">
        <v>0</v>
      </c>
      <c r="BG43" s="8">
        <v>0</v>
      </c>
      <c r="BH43" s="8">
        <v>0</v>
      </c>
      <c r="BI43" s="8">
        <v>0</v>
      </c>
      <c r="BJ43" s="8">
        <v>0</v>
      </c>
      <c r="BK43" s="8">
        <v>0</v>
      </c>
      <c r="BL43" s="8">
        <v>0</v>
      </c>
      <c r="BM43" s="8">
        <v>0</v>
      </c>
      <c r="BN43" s="8">
        <v>0</v>
      </c>
      <c r="BO43" s="8">
        <v>0</v>
      </c>
      <c r="BP43" s="8">
        <v>0</v>
      </c>
      <c r="BQ43" s="8">
        <v>0</v>
      </c>
      <c r="BR43" s="8">
        <v>0</v>
      </c>
      <c r="BS43" s="8">
        <v>0</v>
      </c>
      <c r="BT43" s="8">
        <v>0</v>
      </c>
      <c r="BU43" s="8">
        <v>0</v>
      </c>
      <c r="BV43" s="8">
        <v>0</v>
      </c>
      <c r="BW43" s="8">
        <v>0</v>
      </c>
      <c r="BX43" s="8">
        <v>0</v>
      </c>
      <c r="BY43" s="8">
        <v>-1.7849999999999999</v>
      </c>
      <c r="BZ43" s="8">
        <v>-100</v>
      </c>
      <c r="CA43" s="14" t="s">
        <v>300</v>
      </c>
    </row>
    <row r="44" spans="1:79" ht="46.8" x14ac:dyDescent="0.3">
      <c r="A44" s="10" t="s">
        <v>134</v>
      </c>
      <c r="B44" s="88" t="s">
        <v>206</v>
      </c>
      <c r="C44" s="90" t="s">
        <v>207</v>
      </c>
      <c r="D44" s="19">
        <v>3.5879112996416662</v>
      </c>
      <c r="E44" s="8">
        <f t="shared" si="67"/>
        <v>0</v>
      </c>
      <c r="F44" s="8">
        <f t="shared" si="68"/>
        <v>3.59</v>
      </c>
      <c r="G44" s="8">
        <f t="shared" si="69"/>
        <v>0</v>
      </c>
      <c r="H44" s="8">
        <f t="shared" si="70"/>
        <v>0</v>
      </c>
      <c r="I44" s="8">
        <f t="shared" si="71"/>
        <v>0.9</v>
      </c>
      <c r="J44" s="8">
        <f t="shared" si="72"/>
        <v>0</v>
      </c>
      <c r="K44" s="8">
        <f t="shared" si="73"/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3.59</v>
      </c>
      <c r="AI44" s="8">
        <v>0</v>
      </c>
      <c r="AJ44" s="8">
        <v>0</v>
      </c>
      <c r="AK44" s="8">
        <v>0.9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8">
        <v>0</v>
      </c>
      <c r="BV44" s="8">
        <v>0</v>
      </c>
      <c r="BW44" s="8">
        <v>0</v>
      </c>
      <c r="BX44" s="8">
        <v>0</v>
      </c>
      <c r="BY44" s="8">
        <v>0</v>
      </c>
      <c r="BZ44" s="8" t="e">
        <v>#DIV/0!</v>
      </c>
      <c r="CA44" s="14" t="s">
        <v>301</v>
      </c>
    </row>
    <row r="45" spans="1:79" ht="46.8" x14ac:dyDescent="0.3">
      <c r="A45" s="10" t="s">
        <v>135</v>
      </c>
      <c r="B45" s="88" t="s">
        <v>208</v>
      </c>
      <c r="C45" s="90" t="s">
        <v>209</v>
      </c>
      <c r="D45" s="19">
        <v>0.67771608986666665</v>
      </c>
      <c r="E45" s="8">
        <f t="shared" si="67"/>
        <v>0</v>
      </c>
      <c r="F45" s="8">
        <f t="shared" si="68"/>
        <v>0.68</v>
      </c>
      <c r="G45" s="8">
        <f t="shared" si="69"/>
        <v>0</v>
      </c>
      <c r="H45" s="8">
        <f t="shared" si="70"/>
        <v>0</v>
      </c>
      <c r="I45" s="8">
        <f t="shared" si="71"/>
        <v>0.17</v>
      </c>
      <c r="J45" s="8">
        <f t="shared" si="72"/>
        <v>0</v>
      </c>
      <c r="K45" s="8">
        <f t="shared" si="73"/>
        <v>0</v>
      </c>
      <c r="L45" s="8">
        <v>0</v>
      </c>
      <c r="M45" s="8">
        <v>0.68</v>
      </c>
      <c r="N45" s="8">
        <v>0</v>
      </c>
      <c r="O45" s="8">
        <v>0</v>
      </c>
      <c r="P45" s="8">
        <v>0.17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0</v>
      </c>
      <c r="BJ45" s="8">
        <v>0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0</v>
      </c>
      <c r="BV45" s="8">
        <v>0</v>
      </c>
      <c r="BW45" s="8">
        <v>0</v>
      </c>
      <c r="BX45" s="8">
        <v>0</v>
      </c>
      <c r="BY45" s="8">
        <v>-0.68</v>
      </c>
      <c r="BZ45" s="8">
        <v>-100</v>
      </c>
      <c r="CA45" s="14" t="s">
        <v>302</v>
      </c>
    </row>
    <row r="46" spans="1:79" ht="46.8" x14ac:dyDescent="0.3">
      <c r="A46" s="10" t="s">
        <v>136</v>
      </c>
      <c r="B46" s="88" t="s">
        <v>210</v>
      </c>
      <c r="C46" s="14" t="s">
        <v>211</v>
      </c>
      <c r="D46" s="19">
        <v>1.2987872495499999</v>
      </c>
      <c r="E46" s="8">
        <f t="shared" si="67"/>
        <v>0</v>
      </c>
      <c r="F46" s="8">
        <f t="shared" si="68"/>
        <v>1.3</v>
      </c>
      <c r="G46" s="8">
        <f t="shared" si="69"/>
        <v>0</v>
      </c>
      <c r="H46" s="8">
        <f t="shared" si="70"/>
        <v>0</v>
      </c>
      <c r="I46" s="8">
        <f t="shared" si="71"/>
        <v>0.38</v>
      </c>
      <c r="J46" s="8">
        <f t="shared" si="72"/>
        <v>0</v>
      </c>
      <c r="K46" s="8">
        <f t="shared" si="73"/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1.3</v>
      </c>
      <c r="AB46" s="8">
        <v>0</v>
      </c>
      <c r="AC46" s="8">
        <v>0</v>
      </c>
      <c r="AD46" s="8">
        <v>0.38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8">
        <v>0</v>
      </c>
      <c r="BY46" s="8">
        <v>-1.3</v>
      </c>
      <c r="BZ46" s="8">
        <v>-100</v>
      </c>
      <c r="CA46" s="14" t="s">
        <v>303</v>
      </c>
    </row>
    <row r="47" spans="1:79" ht="46.8" x14ac:dyDescent="0.3">
      <c r="A47" s="10" t="s">
        <v>137</v>
      </c>
      <c r="B47" s="88" t="s">
        <v>212</v>
      </c>
      <c r="C47" s="14" t="s">
        <v>213</v>
      </c>
      <c r="D47" s="19">
        <v>3.6162631947166664</v>
      </c>
      <c r="E47" s="8">
        <f t="shared" si="67"/>
        <v>0</v>
      </c>
      <c r="F47" s="8">
        <f t="shared" si="68"/>
        <v>3.62</v>
      </c>
      <c r="G47" s="8">
        <f t="shared" si="69"/>
        <v>0</v>
      </c>
      <c r="H47" s="8">
        <f t="shared" si="70"/>
        <v>0</v>
      </c>
      <c r="I47" s="8">
        <f t="shared" si="71"/>
        <v>1.04</v>
      </c>
      <c r="J47" s="8">
        <f t="shared" si="72"/>
        <v>0</v>
      </c>
      <c r="K47" s="8">
        <f t="shared" si="73"/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3.62</v>
      </c>
      <c r="AI47" s="8">
        <v>0</v>
      </c>
      <c r="AJ47" s="8">
        <v>0</v>
      </c>
      <c r="AK47" s="8">
        <v>1.04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>
        <v>0</v>
      </c>
      <c r="BN47" s="8">
        <v>0</v>
      </c>
      <c r="BO47" s="8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8">
        <v>0</v>
      </c>
      <c r="BV47" s="8">
        <v>0</v>
      </c>
      <c r="BW47" s="8">
        <v>0</v>
      </c>
      <c r="BX47" s="8">
        <v>0</v>
      </c>
      <c r="BY47" s="8">
        <v>0</v>
      </c>
      <c r="BZ47" s="8" t="e">
        <v>#DIV/0!</v>
      </c>
      <c r="CA47" s="14" t="s">
        <v>304</v>
      </c>
    </row>
    <row r="48" spans="1:79" ht="46.8" x14ac:dyDescent="0.3">
      <c r="A48" s="10" t="s">
        <v>138</v>
      </c>
      <c r="B48" s="88" t="s">
        <v>179</v>
      </c>
      <c r="C48" s="14" t="s">
        <v>180</v>
      </c>
      <c r="D48" s="18">
        <v>1.4</v>
      </c>
      <c r="E48" s="8">
        <f t="shared" si="67"/>
        <v>0</v>
      </c>
      <c r="F48" s="8">
        <f t="shared" si="68"/>
        <v>1.4</v>
      </c>
      <c r="G48" s="8">
        <f t="shared" si="69"/>
        <v>0</v>
      </c>
      <c r="H48" s="8">
        <f t="shared" si="70"/>
        <v>0</v>
      </c>
      <c r="I48" s="8">
        <f t="shared" si="71"/>
        <v>0.44500000000000001</v>
      </c>
      <c r="J48" s="8">
        <f t="shared" si="72"/>
        <v>0</v>
      </c>
      <c r="K48" s="8">
        <f t="shared" si="73"/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1.4</v>
      </c>
      <c r="AB48" s="8">
        <v>0</v>
      </c>
      <c r="AC48" s="8">
        <v>0</v>
      </c>
      <c r="AD48" s="8">
        <v>0.44500000000000001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-1.4</v>
      </c>
      <c r="BZ48" s="8">
        <v>-100</v>
      </c>
      <c r="CA48" s="14" t="s">
        <v>305</v>
      </c>
    </row>
    <row r="49" spans="1:79" ht="46.8" x14ac:dyDescent="0.3">
      <c r="A49" s="10" t="s">
        <v>139</v>
      </c>
      <c r="B49" s="91" t="s">
        <v>214</v>
      </c>
      <c r="C49" s="14" t="s">
        <v>215</v>
      </c>
      <c r="D49" s="19">
        <v>1.42</v>
      </c>
      <c r="E49" s="8">
        <f t="shared" si="67"/>
        <v>0</v>
      </c>
      <c r="F49" s="8">
        <f t="shared" si="68"/>
        <v>1.42</v>
      </c>
      <c r="G49" s="8">
        <f t="shared" si="69"/>
        <v>0</v>
      </c>
      <c r="H49" s="8">
        <f t="shared" si="70"/>
        <v>0</v>
      </c>
      <c r="I49" s="8">
        <f t="shared" si="71"/>
        <v>0.43</v>
      </c>
      <c r="J49" s="8">
        <f t="shared" si="72"/>
        <v>0</v>
      </c>
      <c r="K49" s="8">
        <f t="shared" si="73"/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1.42</v>
      </c>
      <c r="AB49" s="8">
        <v>0</v>
      </c>
      <c r="AC49" s="8">
        <v>0</v>
      </c>
      <c r="AD49" s="8">
        <v>0.43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0</v>
      </c>
      <c r="BD49" s="8">
        <v>0</v>
      </c>
      <c r="BE49" s="8">
        <v>0</v>
      </c>
      <c r="BF49" s="8">
        <v>0</v>
      </c>
      <c r="BG49" s="8">
        <v>0</v>
      </c>
      <c r="BH49" s="8">
        <v>0</v>
      </c>
      <c r="BI49" s="8">
        <v>0</v>
      </c>
      <c r="BJ49" s="8">
        <v>0</v>
      </c>
      <c r="BK49" s="8">
        <v>0</v>
      </c>
      <c r="BL49" s="8">
        <v>0</v>
      </c>
      <c r="BM49" s="8">
        <v>0</v>
      </c>
      <c r="BN49" s="8">
        <v>0</v>
      </c>
      <c r="BO49" s="8">
        <v>0</v>
      </c>
      <c r="BP49" s="8">
        <v>0</v>
      </c>
      <c r="BQ49" s="8">
        <v>0</v>
      </c>
      <c r="BR49" s="8">
        <v>0</v>
      </c>
      <c r="BS49" s="8">
        <v>0</v>
      </c>
      <c r="BT49" s="8">
        <v>0</v>
      </c>
      <c r="BU49" s="8">
        <v>0</v>
      </c>
      <c r="BV49" s="8">
        <v>0</v>
      </c>
      <c r="BW49" s="8">
        <v>0</v>
      </c>
      <c r="BX49" s="8">
        <v>0</v>
      </c>
      <c r="BY49" s="8">
        <v>-1.42</v>
      </c>
      <c r="BZ49" s="8">
        <v>-100</v>
      </c>
      <c r="CA49" s="14" t="s">
        <v>302</v>
      </c>
    </row>
    <row r="50" spans="1:79" ht="46.8" x14ac:dyDescent="0.3">
      <c r="A50" s="10" t="s">
        <v>140</v>
      </c>
      <c r="B50" s="88" t="s">
        <v>216</v>
      </c>
      <c r="C50" s="14" t="s">
        <v>217</v>
      </c>
      <c r="D50" s="19">
        <v>2.3010399513499999</v>
      </c>
      <c r="E50" s="8">
        <f t="shared" si="67"/>
        <v>0</v>
      </c>
      <c r="F50" s="8">
        <f t="shared" si="68"/>
        <v>2.3199999999999998</v>
      </c>
      <c r="G50" s="8">
        <f t="shared" si="69"/>
        <v>0</v>
      </c>
      <c r="H50" s="8">
        <f t="shared" si="70"/>
        <v>0</v>
      </c>
      <c r="I50" s="8">
        <f t="shared" si="71"/>
        <v>0.7</v>
      </c>
      <c r="J50" s="8">
        <f t="shared" si="72"/>
        <v>0</v>
      </c>
      <c r="K50" s="8">
        <f t="shared" si="73"/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2.3199999999999998</v>
      </c>
      <c r="AI50" s="8">
        <v>0</v>
      </c>
      <c r="AJ50" s="8">
        <v>0</v>
      </c>
      <c r="AK50" s="8">
        <v>0.7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  <c r="BQ50" s="8">
        <v>0</v>
      </c>
      <c r="BR50" s="8">
        <v>0</v>
      </c>
      <c r="BS50" s="8">
        <v>0</v>
      </c>
      <c r="BT50" s="8">
        <v>0</v>
      </c>
      <c r="BU50" s="8">
        <v>0</v>
      </c>
      <c r="BV50" s="8">
        <v>0</v>
      </c>
      <c r="BW50" s="8">
        <v>0</v>
      </c>
      <c r="BX50" s="8">
        <v>0</v>
      </c>
      <c r="BY50" s="8">
        <v>0</v>
      </c>
      <c r="BZ50" s="8" t="e">
        <v>#DIV/0!</v>
      </c>
      <c r="CA50" s="14" t="s">
        <v>306</v>
      </c>
    </row>
    <row r="51" spans="1:79" ht="31.2" x14ac:dyDescent="0.3">
      <c r="A51" s="10" t="s">
        <v>141</v>
      </c>
      <c r="B51" s="88" t="s">
        <v>218</v>
      </c>
      <c r="C51" s="14" t="s">
        <v>219</v>
      </c>
      <c r="D51" s="19">
        <v>1.6438745859083332</v>
      </c>
      <c r="E51" s="8">
        <f t="shared" si="67"/>
        <v>0</v>
      </c>
      <c r="F51" s="8">
        <f t="shared" si="68"/>
        <v>1.635</v>
      </c>
      <c r="G51" s="8">
        <f t="shared" si="69"/>
        <v>0</v>
      </c>
      <c r="H51" s="8">
        <f t="shared" si="70"/>
        <v>0</v>
      </c>
      <c r="I51" s="8">
        <f t="shared" si="71"/>
        <v>0.2</v>
      </c>
      <c r="J51" s="8">
        <f t="shared" si="72"/>
        <v>0</v>
      </c>
      <c r="K51" s="8">
        <f t="shared" si="73"/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1.635</v>
      </c>
      <c r="U51" s="8">
        <v>0</v>
      </c>
      <c r="V51" s="8">
        <v>0</v>
      </c>
      <c r="W51" s="8">
        <v>0.2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-1.635</v>
      </c>
      <c r="BZ51" s="8">
        <v>-100</v>
      </c>
      <c r="CA51" s="14" t="s">
        <v>289</v>
      </c>
    </row>
    <row r="52" spans="1:79" ht="46.8" x14ac:dyDescent="0.3">
      <c r="A52" s="10" t="s">
        <v>142</v>
      </c>
      <c r="B52" s="88" t="s">
        <v>220</v>
      </c>
      <c r="C52" s="90" t="s">
        <v>221</v>
      </c>
      <c r="D52" s="19">
        <v>1.7260683138999999</v>
      </c>
      <c r="E52" s="8">
        <f t="shared" si="67"/>
        <v>0</v>
      </c>
      <c r="F52" s="8">
        <f t="shared" si="68"/>
        <v>1.73</v>
      </c>
      <c r="G52" s="8">
        <f t="shared" si="69"/>
        <v>0</v>
      </c>
      <c r="H52" s="8">
        <f t="shared" si="70"/>
        <v>0</v>
      </c>
      <c r="I52" s="8">
        <f t="shared" si="71"/>
        <v>0.21</v>
      </c>
      <c r="J52" s="8">
        <f t="shared" si="72"/>
        <v>0</v>
      </c>
      <c r="K52" s="8">
        <f t="shared" si="73"/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1.73</v>
      </c>
      <c r="AI52" s="8">
        <v>0</v>
      </c>
      <c r="AJ52" s="8">
        <v>0</v>
      </c>
      <c r="AK52" s="7">
        <v>0.21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0</v>
      </c>
      <c r="BT52" s="8">
        <v>0</v>
      </c>
      <c r="BU52" s="8">
        <v>0</v>
      </c>
      <c r="BV52" s="8">
        <v>0</v>
      </c>
      <c r="BW52" s="8">
        <v>0</v>
      </c>
      <c r="BX52" s="8">
        <v>0</v>
      </c>
      <c r="BY52" s="8">
        <v>0</v>
      </c>
      <c r="BZ52" s="8" t="e">
        <v>#DIV/0!</v>
      </c>
      <c r="CA52" s="14" t="s">
        <v>307</v>
      </c>
    </row>
    <row r="53" spans="1:79" ht="46.8" x14ac:dyDescent="0.3">
      <c r="A53" s="10" t="s">
        <v>143</v>
      </c>
      <c r="B53" s="88" t="s">
        <v>222</v>
      </c>
      <c r="C53" s="90" t="s">
        <v>223</v>
      </c>
      <c r="D53" s="19">
        <v>2.2599999999999998</v>
      </c>
      <c r="E53" s="8">
        <f t="shared" si="60"/>
        <v>0</v>
      </c>
      <c r="F53" s="8">
        <f t="shared" si="61"/>
        <v>2.2599999999999998</v>
      </c>
      <c r="G53" s="8">
        <f t="shared" si="62"/>
        <v>0</v>
      </c>
      <c r="H53" s="8">
        <f t="shared" si="63"/>
        <v>0</v>
      </c>
      <c r="I53" s="8">
        <f t="shared" si="64"/>
        <v>0.27500000000000002</v>
      </c>
      <c r="J53" s="8">
        <f t="shared" si="65"/>
        <v>0</v>
      </c>
      <c r="K53" s="8">
        <f t="shared" si="66"/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2.2599999999999998</v>
      </c>
      <c r="AI53" s="8">
        <v>0</v>
      </c>
      <c r="AJ53" s="8">
        <v>0</v>
      </c>
      <c r="AK53" s="7">
        <v>0.27500000000000002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0</v>
      </c>
      <c r="BQ53" s="8">
        <v>0</v>
      </c>
      <c r="BR53" s="8">
        <v>0</v>
      </c>
      <c r="BS53" s="8">
        <v>0</v>
      </c>
      <c r="BT53" s="8">
        <v>0</v>
      </c>
      <c r="BU53" s="8">
        <v>0</v>
      </c>
      <c r="BV53" s="8">
        <v>0</v>
      </c>
      <c r="BW53" s="8">
        <v>0</v>
      </c>
      <c r="BX53" s="8">
        <v>0</v>
      </c>
      <c r="BY53" s="8">
        <v>0</v>
      </c>
      <c r="BZ53" s="8" t="e">
        <v>#DIV/0!</v>
      </c>
      <c r="CA53" s="14" t="s">
        <v>308</v>
      </c>
    </row>
    <row r="54" spans="1:79" ht="46.8" x14ac:dyDescent="0.3">
      <c r="A54" s="10" t="s">
        <v>144</v>
      </c>
      <c r="B54" s="88" t="s">
        <v>224</v>
      </c>
      <c r="C54" s="90" t="s">
        <v>225</v>
      </c>
      <c r="D54" s="18">
        <v>0.76</v>
      </c>
      <c r="E54" s="8">
        <f t="shared" si="60"/>
        <v>0</v>
      </c>
      <c r="F54" s="8">
        <f t="shared" si="61"/>
        <v>0.76</v>
      </c>
      <c r="G54" s="8">
        <f t="shared" si="62"/>
        <v>0</v>
      </c>
      <c r="H54" s="8">
        <f t="shared" si="63"/>
        <v>0</v>
      </c>
      <c r="I54" s="8">
        <f t="shared" si="64"/>
        <v>0.19</v>
      </c>
      <c r="J54" s="8">
        <f t="shared" si="65"/>
        <v>0</v>
      </c>
      <c r="K54" s="8">
        <f t="shared" si="66"/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0.76</v>
      </c>
      <c r="U54" s="8">
        <v>0</v>
      </c>
      <c r="V54" s="8">
        <v>0</v>
      </c>
      <c r="W54" s="8">
        <v>0.19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v>-0.76</v>
      </c>
      <c r="BZ54" s="8">
        <v>-100</v>
      </c>
      <c r="CA54" s="14" t="s">
        <v>309</v>
      </c>
    </row>
    <row r="55" spans="1:79" ht="46.8" x14ac:dyDescent="0.3">
      <c r="A55" s="10" t="s">
        <v>157</v>
      </c>
      <c r="B55" s="88" t="s">
        <v>226</v>
      </c>
      <c r="C55" s="14" t="s">
        <v>227</v>
      </c>
      <c r="D55" s="18">
        <v>0.69853532500000004</v>
      </c>
      <c r="E55" s="8">
        <f t="shared" ref="E55" si="74">L55+S55+Z55+AG55</f>
        <v>0</v>
      </c>
      <c r="F55" s="8">
        <f t="shared" ref="F55" si="75">M55+T55+AA55+AH55</f>
        <v>0.7</v>
      </c>
      <c r="G55" s="8">
        <f t="shared" ref="G55" si="76">N55+U55+AB55+AI55</f>
        <v>0</v>
      </c>
      <c r="H55" s="8">
        <f t="shared" ref="H55:I55" si="77">O55+V55+AC55+AJ55</f>
        <v>0</v>
      </c>
      <c r="I55" s="8">
        <f t="shared" si="77"/>
        <v>0.32</v>
      </c>
      <c r="J55" s="8">
        <f t="shared" ref="J55" si="78">Q55+X55+AE55+AL55</f>
        <v>0</v>
      </c>
      <c r="K55" s="8">
        <f t="shared" ref="K55" si="79">R55+Y55+AF55+AM55</f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0.7</v>
      </c>
      <c r="U55" s="8">
        <v>0</v>
      </c>
      <c r="V55" s="8">
        <v>0</v>
      </c>
      <c r="W55" s="8">
        <v>0.32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v>-0.7</v>
      </c>
      <c r="BZ55" s="8">
        <v>-100</v>
      </c>
      <c r="CA55" s="14" t="s">
        <v>310</v>
      </c>
    </row>
    <row r="56" spans="1:79" ht="46.8" x14ac:dyDescent="0.3">
      <c r="A56" s="10" t="s">
        <v>160</v>
      </c>
      <c r="B56" s="88" t="s">
        <v>228</v>
      </c>
      <c r="C56" s="14" t="s">
        <v>229</v>
      </c>
      <c r="D56" s="18">
        <v>0.98615992500000016</v>
      </c>
      <c r="E56" s="8">
        <f t="shared" ref="E56:E70" si="80">L56+S56+Z56+AG56</f>
        <v>0</v>
      </c>
      <c r="F56" s="8">
        <f t="shared" ref="F56:F70" si="81">M56+T56+AA56+AH56</f>
        <v>0.99</v>
      </c>
      <c r="G56" s="8">
        <f t="shared" ref="G56:G70" si="82">N56+U56+AB56+AI56</f>
        <v>0</v>
      </c>
      <c r="H56" s="8">
        <f t="shared" ref="H56:H70" si="83">O56+V56+AC56+AJ56</f>
        <v>0</v>
      </c>
      <c r="I56" s="8">
        <f t="shared" ref="I56:I70" si="84">P56+W56+AD56+AK56</f>
        <v>0.3</v>
      </c>
      <c r="J56" s="8">
        <f t="shared" ref="J56:J70" si="85">Q56+X56+AE56+AL56</f>
        <v>0</v>
      </c>
      <c r="K56" s="8">
        <f t="shared" ref="K56:K70" si="86">R56+Y56+AF56+AM56</f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0.99</v>
      </c>
      <c r="AB56" s="8">
        <v>0</v>
      </c>
      <c r="AC56" s="8">
        <v>0</v>
      </c>
      <c r="AD56" s="8">
        <v>0.3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  <c r="BQ56" s="8">
        <v>0</v>
      </c>
      <c r="BR56" s="8">
        <v>0</v>
      </c>
      <c r="BS56" s="8">
        <v>0</v>
      </c>
      <c r="BT56" s="8">
        <v>0</v>
      </c>
      <c r="BU56" s="8">
        <v>0</v>
      </c>
      <c r="BV56" s="8">
        <v>0</v>
      </c>
      <c r="BW56" s="8">
        <v>0</v>
      </c>
      <c r="BX56" s="8">
        <v>0</v>
      </c>
      <c r="BY56" s="8">
        <v>-0.99</v>
      </c>
      <c r="BZ56" s="8">
        <v>-100</v>
      </c>
      <c r="CA56" s="14" t="s">
        <v>311</v>
      </c>
    </row>
    <row r="57" spans="1:79" ht="46.8" x14ac:dyDescent="0.3">
      <c r="A57" s="10" t="s">
        <v>161</v>
      </c>
      <c r="B57" s="88" t="s">
        <v>230</v>
      </c>
      <c r="C57" s="14" t="s">
        <v>231</v>
      </c>
      <c r="D57" s="18">
        <v>0.47664399166666671</v>
      </c>
      <c r="E57" s="8">
        <f t="shared" si="80"/>
        <v>0</v>
      </c>
      <c r="F57" s="8">
        <f t="shared" si="81"/>
        <v>0.48</v>
      </c>
      <c r="G57" s="8">
        <f t="shared" si="82"/>
        <v>0</v>
      </c>
      <c r="H57" s="8">
        <f t="shared" si="83"/>
        <v>0</v>
      </c>
      <c r="I57" s="8">
        <f t="shared" si="84"/>
        <v>0.15</v>
      </c>
      <c r="J57" s="8">
        <f t="shared" si="85"/>
        <v>0</v>
      </c>
      <c r="K57" s="8">
        <f t="shared" si="86"/>
        <v>0</v>
      </c>
      <c r="L57" s="8">
        <v>0</v>
      </c>
      <c r="M57" s="8">
        <v>0.48</v>
      </c>
      <c r="N57" s="8">
        <v>0</v>
      </c>
      <c r="O57" s="8">
        <v>0</v>
      </c>
      <c r="P57" s="8">
        <v>0.15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</v>
      </c>
      <c r="BB57" s="8">
        <v>0</v>
      </c>
      <c r="BC57" s="8">
        <v>0</v>
      </c>
      <c r="BD57" s="8">
        <v>0</v>
      </c>
      <c r="BE57" s="8">
        <v>0</v>
      </c>
      <c r="BF57" s="8">
        <v>0</v>
      </c>
      <c r="BG57" s="8">
        <v>0</v>
      </c>
      <c r="BH57" s="8">
        <v>0</v>
      </c>
      <c r="BI57" s="8">
        <v>0</v>
      </c>
      <c r="BJ57" s="8">
        <v>0</v>
      </c>
      <c r="BK57" s="8">
        <v>0</v>
      </c>
      <c r="BL57" s="8">
        <v>0</v>
      </c>
      <c r="BM57" s="8">
        <v>0</v>
      </c>
      <c r="BN57" s="8">
        <v>0</v>
      </c>
      <c r="BO57" s="8">
        <v>0</v>
      </c>
      <c r="BP57" s="8">
        <v>0</v>
      </c>
      <c r="BQ57" s="8">
        <v>0</v>
      </c>
      <c r="BR57" s="8">
        <v>0</v>
      </c>
      <c r="BS57" s="8">
        <v>0</v>
      </c>
      <c r="BT57" s="8">
        <v>0</v>
      </c>
      <c r="BU57" s="8">
        <v>0</v>
      </c>
      <c r="BV57" s="8">
        <v>0</v>
      </c>
      <c r="BW57" s="8">
        <v>0</v>
      </c>
      <c r="BX57" s="8">
        <v>0</v>
      </c>
      <c r="BY57" s="8">
        <v>-0.48</v>
      </c>
      <c r="BZ57" s="8">
        <v>-100</v>
      </c>
      <c r="CA57" s="14" t="s">
        <v>311</v>
      </c>
    </row>
    <row r="58" spans="1:79" ht="31.2" x14ac:dyDescent="0.3">
      <c r="A58" s="10" t="s">
        <v>162</v>
      </c>
      <c r="B58" s="88" t="s">
        <v>232</v>
      </c>
      <c r="C58" s="14" t="s">
        <v>233</v>
      </c>
      <c r="D58" s="18">
        <v>0.82179998333333337</v>
      </c>
      <c r="E58" s="8">
        <f t="shared" si="80"/>
        <v>0</v>
      </c>
      <c r="F58" s="8">
        <f t="shared" si="81"/>
        <v>0.82</v>
      </c>
      <c r="G58" s="8">
        <f t="shared" si="82"/>
        <v>0</v>
      </c>
      <c r="H58" s="8">
        <f t="shared" si="83"/>
        <v>0</v>
      </c>
      <c r="I58" s="8">
        <f t="shared" si="84"/>
        <v>0.25</v>
      </c>
      <c r="J58" s="8">
        <f t="shared" si="85"/>
        <v>0</v>
      </c>
      <c r="K58" s="8">
        <f t="shared" si="86"/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0.82</v>
      </c>
      <c r="U58" s="8">
        <v>0</v>
      </c>
      <c r="V58" s="8">
        <v>0</v>
      </c>
      <c r="W58" s="8">
        <v>0.25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  <c r="BQ58" s="8">
        <v>0</v>
      </c>
      <c r="BR58" s="8">
        <v>0</v>
      </c>
      <c r="BS58" s="8">
        <v>0</v>
      </c>
      <c r="BT58" s="8">
        <v>0</v>
      </c>
      <c r="BU58" s="8">
        <v>0</v>
      </c>
      <c r="BV58" s="8">
        <v>0</v>
      </c>
      <c r="BW58" s="8">
        <v>0</v>
      </c>
      <c r="BX58" s="8">
        <v>0</v>
      </c>
      <c r="BY58" s="8">
        <v>-0.82</v>
      </c>
      <c r="BZ58" s="8">
        <v>-100</v>
      </c>
      <c r="CA58" s="14" t="s">
        <v>155</v>
      </c>
    </row>
    <row r="59" spans="1:79" ht="46.8" x14ac:dyDescent="0.3">
      <c r="A59" s="10" t="s">
        <v>234</v>
      </c>
      <c r="B59" s="88" t="s">
        <v>235</v>
      </c>
      <c r="C59" s="14" t="s">
        <v>236</v>
      </c>
      <c r="D59" s="18">
        <v>1.3477519666666669</v>
      </c>
      <c r="E59" s="8">
        <f t="shared" si="80"/>
        <v>0</v>
      </c>
      <c r="F59" s="8">
        <f t="shared" si="81"/>
        <v>1.35</v>
      </c>
      <c r="G59" s="8">
        <f t="shared" si="82"/>
        <v>0</v>
      </c>
      <c r="H59" s="8">
        <f t="shared" si="83"/>
        <v>0</v>
      </c>
      <c r="I59" s="8">
        <f t="shared" si="84"/>
        <v>0.41</v>
      </c>
      <c r="J59" s="8">
        <f t="shared" si="85"/>
        <v>0</v>
      </c>
      <c r="K59" s="8">
        <f t="shared" si="86"/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1.35</v>
      </c>
      <c r="AB59" s="8">
        <v>0</v>
      </c>
      <c r="AC59" s="8">
        <v>0</v>
      </c>
      <c r="AD59" s="8">
        <v>0.41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0</v>
      </c>
      <c r="BL59" s="8">
        <v>0</v>
      </c>
      <c r="BM59" s="8">
        <v>0</v>
      </c>
      <c r="BN59" s="8">
        <v>0</v>
      </c>
      <c r="BO59" s="8">
        <v>0</v>
      </c>
      <c r="BP59" s="8">
        <v>0</v>
      </c>
      <c r="BQ59" s="8">
        <v>0</v>
      </c>
      <c r="BR59" s="8">
        <v>0</v>
      </c>
      <c r="BS59" s="8">
        <v>0</v>
      </c>
      <c r="BT59" s="8">
        <v>0</v>
      </c>
      <c r="BU59" s="8">
        <v>0</v>
      </c>
      <c r="BV59" s="8">
        <v>0</v>
      </c>
      <c r="BW59" s="8">
        <v>0</v>
      </c>
      <c r="BX59" s="8">
        <v>0</v>
      </c>
      <c r="BY59" s="8">
        <v>-1.35</v>
      </c>
      <c r="BZ59" s="8">
        <v>-100</v>
      </c>
      <c r="CA59" s="14" t="s">
        <v>311</v>
      </c>
    </row>
    <row r="60" spans="1:79" ht="46.8" x14ac:dyDescent="0.3">
      <c r="A60" s="10" t="s">
        <v>237</v>
      </c>
      <c r="B60" s="88" t="s">
        <v>238</v>
      </c>
      <c r="C60" s="14" t="s">
        <v>239</v>
      </c>
      <c r="D60" s="18">
        <v>0.65743998333333331</v>
      </c>
      <c r="E60" s="8">
        <f t="shared" si="80"/>
        <v>0</v>
      </c>
      <c r="F60" s="8">
        <f t="shared" si="81"/>
        <v>0.66</v>
      </c>
      <c r="G60" s="8">
        <f t="shared" si="82"/>
        <v>0</v>
      </c>
      <c r="H60" s="8">
        <f t="shared" si="83"/>
        <v>0</v>
      </c>
      <c r="I60" s="8">
        <f t="shared" si="84"/>
        <v>0.2</v>
      </c>
      <c r="J60" s="8">
        <f t="shared" si="85"/>
        <v>0</v>
      </c>
      <c r="K60" s="8">
        <f t="shared" si="86"/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0.66</v>
      </c>
      <c r="U60" s="8">
        <v>0</v>
      </c>
      <c r="V60" s="8">
        <v>0</v>
      </c>
      <c r="W60" s="8">
        <v>0.2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0</v>
      </c>
      <c r="BX60" s="8">
        <v>0</v>
      </c>
      <c r="BY60" s="8">
        <v>-0.66</v>
      </c>
      <c r="BZ60" s="8">
        <v>-100</v>
      </c>
      <c r="CA60" s="14" t="s">
        <v>312</v>
      </c>
    </row>
    <row r="61" spans="1:79" ht="46.8" x14ac:dyDescent="0.3">
      <c r="A61" s="10" t="s">
        <v>240</v>
      </c>
      <c r="B61" s="88" t="s">
        <v>241</v>
      </c>
      <c r="C61" s="14" t="s">
        <v>242</v>
      </c>
      <c r="D61" s="18">
        <v>1.1176479749999999</v>
      </c>
      <c r="E61" s="8">
        <f t="shared" ref="E61:E62" si="87">L61+S61+Z61+AG61</f>
        <v>0</v>
      </c>
      <c r="F61" s="8">
        <f t="shared" ref="F61:F62" si="88">M61+T61+AA61+AH61</f>
        <v>1.1200000000000001</v>
      </c>
      <c r="G61" s="8">
        <f t="shared" ref="G61:G62" si="89">N61+U61+AB61+AI61</f>
        <v>0</v>
      </c>
      <c r="H61" s="8">
        <f t="shared" ref="H61:H62" si="90">O61+V61+AC61+AJ61</f>
        <v>0</v>
      </c>
      <c r="I61" s="8">
        <f t="shared" ref="I61:I62" si="91">P61+W61+AD61+AK61</f>
        <v>0.34</v>
      </c>
      <c r="J61" s="8">
        <f t="shared" ref="J61:J62" si="92">Q61+X61+AE61+AL61</f>
        <v>0</v>
      </c>
      <c r="K61" s="8">
        <f t="shared" ref="K61:K62" si="93">R61+Y61+AF61+AM61</f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1.1200000000000001</v>
      </c>
      <c r="AB61" s="8">
        <v>0</v>
      </c>
      <c r="AC61" s="8">
        <v>0</v>
      </c>
      <c r="AD61" s="8">
        <v>0.34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0</v>
      </c>
      <c r="BX61" s="8">
        <v>0</v>
      </c>
      <c r="BY61" s="8">
        <v>-1.1200000000000001</v>
      </c>
      <c r="BZ61" s="8">
        <v>-100</v>
      </c>
      <c r="CA61" s="14" t="s">
        <v>313</v>
      </c>
    </row>
    <row r="62" spans="1:79" ht="46.8" x14ac:dyDescent="0.3">
      <c r="A62" s="10" t="s">
        <v>243</v>
      </c>
      <c r="B62" s="88" t="s">
        <v>244</v>
      </c>
      <c r="C62" s="14" t="s">
        <v>245</v>
      </c>
      <c r="D62" s="18">
        <v>1.0519039750000001</v>
      </c>
      <c r="E62" s="8">
        <f t="shared" si="87"/>
        <v>0</v>
      </c>
      <c r="F62" s="8">
        <f t="shared" si="88"/>
        <v>1.05</v>
      </c>
      <c r="G62" s="8">
        <f t="shared" si="89"/>
        <v>0</v>
      </c>
      <c r="H62" s="8">
        <f t="shared" si="90"/>
        <v>0</v>
      </c>
      <c r="I62" s="8">
        <f t="shared" si="91"/>
        <v>0.32</v>
      </c>
      <c r="J62" s="8">
        <f t="shared" si="92"/>
        <v>0</v>
      </c>
      <c r="K62" s="8">
        <f t="shared" si="93"/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1.05</v>
      </c>
      <c r="AB62" s="8">
        <v>0</v>
      </c>
      <c r="AC62" s="8">
        <v>0</v>
      </c>
      <c r="AD62" s="8">
        <v>0.32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-1.05</v>
      </c>
      <c r="BZ62" s="8">
        <v>-100</v>
      </c>
      <c r="CA62" s="14" t="s">
        <v>313</v>
      </c>
    </row>
    <row r="63" spans="1:79" ht="31.2" x14ac:dyDescent="0.3">
      <c r="A63" s="10" t="s">
        <v>246</v>
      </c>
      <c r="B63" s="79" t="s">
        <v>247</v>
      </c>
      <c r="C63" s="80" t="s">
        <v>248</v>
      </c>
      <c r="D63" s="18">
        <v>1.3148799666666666</v>
      </c>
      <c r="E63" s="8">
        <f t="shared" si="80"/>
        <v>0</v>
      </c>
      <c r="F63" s="8">
        <f t="shared" si="81"/>
        <v>1.31</v>
      </c>
      <c r="G63" s="8">
        <f t="shared" si="82"/>
        <v>0</v>
      </c>
      <c r="H63" s="8">
        <f t="shared" si="83"/>
        <v>0</v>
      </c>
      <c r="I63" s="8">
        <f t="shared" si="84"/>
        <v>0.4</v>
      </c>
      <c r="J63" s="8">
        <f t="shared" si="85"/>
        <v>0</v>
      </c>
      <c r="K63" s="8">
        <f t="shared" si="86"/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1.31</v>
      </c>
      <c r="AB63" s="8">
        <v>0</v>
      </c>
      <c r="AC63" s="8">
        <v>0</v>
      </c>
      <c r="AD63" s="8">
        <v>0.4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8">
        <v>0</v>
      </c>
      <c r="AW63" s="8">
        <v>0</v>
      </c>
      <c r="AX63" s="8">
        <v>0</v>
      </c>
      <c r="AY63" s="8">
        <v>0</v>
      </c>
      <c r="AZ63" s="8">
        <v>0</v>
      </c>
      <c r="BA63" s="8">
        <v>0</v>
      </c>
      <c r="BB63" s="8">
        <v>0</v>
      </c>
      <c r="BC63" s="8">
        <v>0</v>
      </c>
      <c r="BD63" s="8">
        <v>0</v>
      </c>
      <c r="BE63" s="8">
        <v>0</v>
      </c>
      <c r="BF63" s="8">
        <v>0</v>
      </c>
      <c r="BG63" s="8">
        <v>0</v>
      </c>
      <c r="BH63" s="8">
        <v>0</v>
      </c>
      <c r="BI63" s="8">
        <v>0</v>
      </c>
      <c r="BJ63" s="8">
        <v>0</v>
      </c>
      <c r="BK63" s="8">
        <v>0</v>
      </c>
      <c r="BL63" s="8">
        <v>0</v>
      </c>
      <c r="BM63" s="8">
        <v>0</v>
      </c>
      <c r="BN63" s="8">
        <v>0</v>
      </c>
      <c r="BO63" s="8">
        <v>0</v>
      </c>
      <c r="BP63" s="8">
        <v>0</v>
      </c>
      <c r="BQ63" s="8">
        <v>0</v>
      </c>
      <c r="BR63" s="8">
        <v>0</v>
      </c>
      <c r="BS63" s="8">
        <v>0</v>
      </c>
      <c r="BT63" s="8">
        <v>0</v>
      </c>
      <c r="BU63" s="8">
        <v>0</v>
      </c>
      <c r="BV63" s="8">
        <v>0</v>
      </c>
      <c r="BW63" s="8">
        <v>0</v>
      </c>
      <c r="BX63" s="8">
        <v>0</v>
      </c>
      <c r="BY63" s="8">
        <v>-1.31</v>
      </c>
      <c r="BZ63" s="8">
        <v>-100</v>
      </c>
      <c r="CA63" s="14" t="s">
        <v>155</v>
      </c>
    </row>
    <row r="64" spans="1:79" s="25" customFormat="1" ht="46.8" x14ac:dyDescent="0.3">
      <c r="A64" s="10" t="s">
        <v>249</v>
      </c>
      <c r="B64" s="92" t="s">
        <v>250</v>
      </c>
      <c r="C64" s="80" t="s">
        <v>251</v>
      </c>
      <c r="D64" s="18">
        <v>1.4792399666666667</v>
      </c>
      <c r="E64" s="8">
        <f t="shared" si="80"/>
        <v>0</v>
      </c>
      <c r="F64" s="8">
        <f t="shared" si="81"/>
        <v>1.48</v>
      </c>
      <c r="G64" s="8">
        <f t="shared" si="82"/>
        <v>0</v>
      </c>
      <c r="H64" s="8">
        <f t="shared" si="83"/>
        <v>0</v>
      </c>
      <c r="I64" s="8">
        <f t="shared" si="84"/>
        <v>0.45</v>
      </c>
      <c r="J64" s="8">
        <f t="shared" si="85"/>
        <v>0</v>
      </c>
      <c r="K64" s="8">
        <f t="shared" si="86"/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1.48</v>
      </c>
      <c r="AB64" s="8">
        <v>0</v>
      </c>
      <c r="AC64" s="8">
        <v>0</v>
      </c>
      <c r="AD64" s="8">
        <v>0.45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  <c r="BQ64" s="8">
        <v>0</v>
      </c>
      <c r="BR64" s="8">
        <v>0</v>
      </c>
      <c r="BS64" s="8">
        <v>0</v>
      </c>
      <c r="BT64" s="8">
        <v>0</v>
      </c>
      <c r="BU64" s="8">
        <v>0</v>
      </c>
      <c r="BV64" s="8">
        <v>0</v>
      </c>
      <c r="BW64" s="8">
        <v>0</v>
      </c>
      <c r="BX64" s="8">
        <v>0</v>
      </c>
      <c r="BY64" s="8">
        <v>-1.48</v>
      </c>
      <c r="BZ64" s="8">
        <v>-100</v>
      </c>
      <c r="CA64" s="14" t="s">
        <v>313</v>
      </c>
    </row>
    <row r="65" spans="1:79" s="25" customFormat="1" ht="46.8" x14ac:dyDescent="0.3">
      <c r="A65" s="10" t="s">
        <v>252</v>
      </c>
      <c r="B65" s="81" t="s">
        <v>253</v>
      </c>
      <c r="C65" s="80" t="s">
        <v>254</v>
      </c>
      <c r="D65" s="18">
        <v>1.0685184833333334</v>
      </c>
      <c r="E65" s="8">
        <f t="shared" si="80"/>
        <v>0</v>
      </c>
      <c r="F65" s="8">
        <f t="shared" si="81"/>
        <v>1.07</v>
      </c>
      <c r="G65" s="8">
        <f t="shared" si="82"/>
        <v>0</v>
      </c>
      <c r="H65" s="8">
        <f t="shared" si="83"/>
        <v>0</v>
      </c>
      <c r="I65" s="8">
        <f t="shared" si="84"/>
        <v>0.13</v>
      </c>
      <c r="J65" s="8">
        <f t="shared" si="85"/>
        <v>0</v>
      </c>
      <c r="K65" s="8">
        <f t="shared" si="86"/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1.07</v>
      </c>
      <c r="U65" s="8">
        <v>0</v>
      </c>
      <c r="V65" s="8">
        <v>0</v>
      </c>
      <c r="W65" s="7">
        <v>0.13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0</v>
      </c>
      <c r="AN65" s="8">
        <v>0</v>
      </c>
      <c r="AO65" s="8">
        <v>0</v>
      </c>
      <c r="AP65" s="8">
        <v>0</v>
      </c>
      <c r="AQ65" s="8">
        <v>0</v>
      </c>
      <c r="AR65" s="8">
        <v>0</v>
      </c>
      <c r="AS65" s="8">
        <v>0</v>
      </c>
      <c r="AT65" s="8">
        <v>0</v>
      </c>
      <c r="AU65" s="8">
        <v>0</v>
      </c>
      <c r="AV65" s="8">
        <v>0</v>
      </c>
      <c r="AW65" s="8">
        <v>0</v>
      </c>
      <c r="AX65" s="8">
        <v>0</v>
      </c>
      <c r="AY65" s="8">
        <v>0</v>
      </c>
      <c r="AZ65" s="8">
        <v>0</v>
      </c>
      <c r="BA65" s="8">
        <v>0</v>
      </c>
      <c r="BB65" s="8">
        <v>0</v>
      </c>
      <c r="BC65" s="8">
        <v>0</v>
      </c>
      <c r="BD65" s="8">
        <v>0</v>
      </c>
      <c r="BE65" s="8">
        <v>0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0</v>
      </c>
      <c r="BN65" s="8">
        <v>0</v>
      </c>
      <c r="BO65" s="8">
        <v>0</v>
      </c>
      <c r="BP65" s="8">
        <v>0</v>
      </c>
      <c r="BQ65" s="8">
        <v>0</v>
      </c>
      <c r="BR65" s="8">
        <v>0</v>
      </c>
      <c r="BS65" s="8">
        <v>0</v>
      </c>
      <c r="BT65" s="8">
        <v>0</v>
      </c>
      <c r="BU65" s="8">
        <v>0</v>
      </c>
      <c r="BV65" s="8">
        <v>0</v>
      </c>
      <c r="BW65" s="8">
        <v>0</v>
      </c>
      <c r="BX65" s="8">
        <v>0</v>
      </c>
      <c r="BY65" s="8">
        <v>-1.07</v>
      </c>
      <c r="BZ65" s="8">
        <v>-100</v>
      </c>
      <c r="CA65" s="14" t="s">
        <v>313</v>
      </c>
    </row>
    <row r="66" spans="1:79" s="25" customFormat="1" ht="46.8" x14ac:dyDescent="0.3">
      <c r="A66" s="10" t="s">
        <v>255</v>
      </c>
      <c r="B66" s="79" t="s">
        <v>256</v>
      </c>
      <c r="C66" s="10" t="s">
        <v>257</v>
      </c>
      <c r="D66" s="18">
        <v>0.99664130000000006</v>
      </c>
      <c r="E66" s="8">
        <f t="shared" si="80"/>
        <v>0</v>
      </c>
      <c r="F66" s="8">
        <f t="shared" si="81"/>
        <v>0.99</v>
      </c>
      <c r="G66" s="8">
        <f t="shared" si="82"/>
        <v>0</v>
      </c>
      <c r="H66" s="8">
        <f t="shared" si="83"/>
        <v>0</v>
      </c>
      <c r="I66" s="8">
        <f t="shared" si="84"/>
        <v>0.25</v>
      </c>
      <c r="J66" s="8">
        <f t="shared" si="85"/>
        <v>0</v>
      </c>
      <c r="K66" s="8">
        <f t="shared" si="86"/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0.99</v>
      </c>
      <c r="U66" s="8">
        <v>0</v>
      </c>
      <c r="V66" s="8">
        <v>0</v>
      </c>
      <c r="W66" s="8">
        <v>0.25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  <c r="BQ66" s="8">
        <v>0</v>
      </c>
      <c r="BR66" s="8">
        <v>0</v>
      </c>
      <c r="BS66" s="8">
        <v>0</v>
      </c>
      <c r="BT66" s="8">
        <v>0</v>
      </c>
      <c r="BU66" s="8">
        <v>0</v>
      </c>
      <c r="BV66" s="8">
        <v>0</v>
      </c>
      <c r="BW66" s="8">
        <v>0</v>
      </c>
      <c r="BX66" s="8">
        <v>0</v>
      </c>
      <c r="BY66" s="8">
        <v>-0.99</v>
      </c>
      <c r="BZ66" s="8">
        <v>-100</v>
      </c>
      <c r="CA66" s="14" t="s">
        <v>313</v>
      </c>
    </row>
    <row r="67" spans="1:79" s="25" customFormat="1" ht="31.2" x14ac:dyDescent="0.3">
      <c r="A67" s="10" t="s">
        <v>258</v>
      </c>
      <c r="B67" s="88" t="s">
        <v>259</v>
      </c>
      <c r="C67" s="14" t="s">
        <v>260</v>
      </c>
      <c r="D67" s="18">
        <v>1.43736</v>
      </c>
      <c r="E67" s="8">
        <f t="shared" si="80"/>
        <v>0</v>
      </c>
      <c r="F67" s="8">
        <f t="shared" si="81"/>
        <v>1.44</v>
      </c>
      <c r="G67" s="8">
        <f t="shared" si="82"/>
        <v>0</v>
      </c>
      <c r="H67" s="8">
        <f t="shared" si="83"/>
        <v>0</v>
      </c>
      <c r="I67" s="8">
        <f t="shared" si="84"/>
        <v>0.45</v>
      </c>
      <c r="J67" s="8">
        <f t="shared" si="85"/>
        <v>0</v>
      </c>
      <c r="K67" s="8">
        <f t="shared" si="86"/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1.44</v>
      </c>
      <c r="AB67" s="8">
        <v>0</v>
      </c>
      <c r="AC67" s="8">
        <v>0</v>
      </c>
      <c r="AD67" s="7">
        <v>0.45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0</v>
      </c>
      <c r="BD67" s="8">
        <v>0</v>
      </c>
      <c r="BE67" s="8">
        <v>0</v>
      </c>
      <c r="BF67" s="8">
        <v>0</v>
      </c>
      <c r="BG67" s="8">
        <v>0</v>
      </c>
      <c r="BH67" s="8">
        <v>0</v>
      </c>
      <c r="BI67" s="8">
        <v>0</v>
      </c>
      <c r="BJ67" s="8">
        <v>0</v>
      </c>
      <c r="BK67" s="8">
        <v>0</v>
      </c>
      <c r="BL67" s="8">
        <v>0</v>
      </c>
      <c r="BM67" s="8">
        <v>0</v>
      </c>
      <c r="BN67" s="8">
        <v>0</v>
      </c>
      <c r="BO67" s="8">
        <v>0</v>
      </c>
      <c r="BP67" s="8">
        <v>0</v>
      </c>
      <c r="BQ67" s="8">
        <v>0</v>
      </c>
      <c r="BR67" s="8">
        <v>0</v>
      </c>
      <c r="BS67" s="8">
        <v>0</v>
      </c>
      <c r="BT67" s="8">
        <v>0</v>
      </c>
      <c r="BU67" s="8">
        <v>0</v>
      </c>
      <c r="BV67" s="8">
        <v>0</v>
      </c>
      <c r="BW67" s="8">
        <v>0</v>
      </c>
      <c r="BX67" s="8">
        <v>0</v>
      </c>
      <c r="BY67" s="8">
        <v>-1.44</v>
      </c>
      <c r="BZ67" s="8">
        <v>-100</v>
      </c>
      <c r="CA67" s="14" t="s">
        <v>155</v>
      </c>
    </row>
    <row r="68" spans="1:79" s="25" customFormat="1" ht="109.2" x14ac:dyDescent="0.3">
      <c r="A68" s="10" t="s">
        <v>261</v>
      </c>
      <c r="B68" s="79" t="s">
        <v>262</v>
      </c>
      <c r="C68" s="10" t="s">
        <v>263</v>
      </c>
      <c r="D68" s="18">
        <v>1.2583299999999999</v>
      </c>
      <c r="E68" s="8">
        <f t="shared" si="80"/>
        <v>0</v>
      </c>
      <c r="F68" s="8">
        <f t="shared" si="81"/>
        <v>1.38</v>
      </c>
      <c r="G68" s="8">
        <f t="shared" si="82"/>
        <v>0</v>
      </c>
      <c r="H68" s="8">
        <f t="shared" si="83"/>
        <v>0</v>
      </c>
      <c r="I68" s="8">
        <f t="shared" si="84"/>
        <v>0.3</v>
      </c>
      <c r="J68" s="8">
        <f t="shared" si="85"/>
        <v>0</v>
      </c>
      <c r="K68" s="8">
        <f t="shared" si="86"/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1.38</v>
      </c>
      <c r="AB68" s="8">
        <v>0</v>
      </c>
      <c r="AC68" s="8">
        <v>0</v>
      </c>
      <c r="AD68" s="8">
        <v>0.3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-1.38</v>
      </c>
      <c r="BZ68" s="8">
        <v>-100</v>
      </c>
      <c r="CA68" s="17" t="s">
        <v>314</v>
      </c>
    </row>
    <row r="69" spans="1:79" s="25" customFormat="1" ht="78" x14ac:dyDescent="0.3">
      <c r="A69" s="10" t="s">
        <v>264</v>
      </c>
      <c r="B69" s="22" t="s">
        <v>265</v>
      </c>
      <c r="C69" s="10" t="s">
        <v>266</v>
      </c>
      <c r="D69" s="18">
        <v>3.602258</v>
      </c>
      <c r="E69" s="8">
        <f t="shared" si="80"/>
        <v>0</v>
      </c>
      <c r="F69" s="8">
        <f t="shared" si="81"/>
        <v>3.83</v>
      </c>
      <c r="G69" s="8">
        <f t="shared" si="82"/>
        <v>0</v>
      </c>
      <c r="H69" s="8">
        <f t="shared" si="83"/>
        <v>0</v>
      </c>
      <c r="I69" s="8">
        <f t="shared" si="84"/>
        <v>1.1499999999999999</v>
      </c>
      <c r="J69" s="8">
        <f t="shared" si="85"/>
        <v>0</v>
      </c>
      <c r="K69" s="8">
        <f t="shared" si="86"/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3.83</v>
      </c>
      <c r="AI69" s="8">
        <v>0</v>
      </c>
      <c r="AJ69" s="8">
        <v>0</v>
      </c>
      <c r="AK69" s="8">
        <v>1.1499999999999999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  <c r="BG69" s="8">
        <v>0</v>
      </c>
      <c r="BH69" s="8">
        <v>0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 t="e">
        <v>#DIV/0!</v>
      </c>
      <c r="CA69" s="17" t="s">
        <v>315</v>
      </c>
    </row>
    <row r="70" spans="1:79" s="25" customFormat="1" ht="78" x14ac:dyDescent="0.3">
      <c r="A70" s="10" t="s">
        <v>267</v>
      </c>
      <c r="B70" s="22" t="s">
        <v>268</v>
      </c>
      <c r="C70" s="10" t="s">
        <v>269</v>
      </c>
      <c r="D70" s="18">
        <v>1.1113999999999999</v>
      </c>
      <c r="E70" s="8">
        <f t="shared" si="80"/>
        <v>0</v>
      </c>
      <c r="F70" s="8">
        <f t="shared" si="81"/>
        <v>1.23</v>
      </c>
      <c r="G70" s="8">
        <f t="shared" si="82"/>
        <v>0</v>
      </c>
      <c r="H70" s="8">
        <f t="shared" si="83"/>
        <v>0</v>
      </c>
      <c r="I70" s="8">
        <f t="shared" si="84"/>
        <v>0.47</v>
      </c>
      <c r="J70" s="8">
        <f t="shared" si="85"/>
        <v>0</v>
      </c>
      <c r="K70" s="8">
        <f t="shared" si="86"/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1.23</v>
      </c>
      <c r="AB70" s="8">
        <v>0</v>
      </c>
      <c r="AC70" s="8">
        <v>0</v>
      </c>
      <c r="AD70" s="8">
        <v>0.47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  <c r="BQ70" s="8">
        <v>0</v>
      </c>
      <c r="BR70" s="8">
        <v>0</v>
      </c>
      <c r="BS70" s="8">
        <v>0</v>
      </c>
      <c r="BT70" s="8">
        <v>0</v>
      </c>
      <c r="BU70" s="8">
        <v>0</v>
      </c>
      <c r="BV70" s="8">
        <v>0</v>
      </c>
      <c r="BW70" s="8">
        <v>0</v>
      </c>
      <c r="BX70" s="8">
        <v>0</v>
      </c>
      <c r="BY70" s="8">
        <v>-1.23</v>
      </c>
      <c r="BZ70" s="8">
        <v>-100</v>
      </c>
      <c r="CA70" s="17" t="s">
        <v>316</v>
      </c>
    </row>
    <row r="71" spans="1:79" s="25" customFormat="1" ht="31.2" x14ac:dyDescent="0.3">
      <c r="A71" s="10" t="s">
        <v>322</v>
      </c>
      <c r="B71" s="88" t="s">
        <v>413</v>
      </c>
      <c r="C71" s="14" t="s">
        <v>414</v>
      </c>
      <c r="D71" s="11" t="s">
        <v>155</v>
      </c>
      <c r="E71" s="11" t="s">
        <v>155</v>
      </c>
      <c r="F71" s="11" t="s">
        <v>155</v>
      </c>
      <c r="G71" s="11" t="s">
        <v>155</v>
      </c>
      <c r="H71" s="11" t="s">
        <v>155</v>
      </c>
      <c r="I71" s="11" t="s">
        <v>155</v>
      </c>
      <c r="J71" s="11" t="s">
        <v>155</v>
      </c>
      <c r="K71" s="11" t="s">
        <v>155</v>
      </c>
      <c r="L71" s="11" t="s">
        <v>155</v>
      </c>
      <c r="M71" s="11" t="s">
        <v>155</v>
      </c>
      <c r="N71" s="11" t="s">
        <v>155</v>
      </c>
      <c r="O71" s="11" t="s">
        <v>155</v>
      </c>
      <c r="P71" s="11" t="s">
        <v>155</v>
      </c>
      <c r="Q71" s="11" t="s">
        <v>155</v>
      </c>
      <c r="R71" s="11" t="s">
        <v>155</v>
      </c>
      <c r="S71" s="11" t="s">
        <v>155</v>
      </c>
      <c r="T71" s="11" t="s">
        <v>155</v>
      </c>
      <c r="U71" s="11" t="s">
        <v>155</v>
      </c>
      <c r="V71" s="11" t="s">
        <v>155</v>
      </c>
      <c r="W71" s="11" t="s">
        <v>155</v>
      </c>
      <c r="X71" s="11" t="s">
        <v>155</v>
      </c>
      <c r="Y71" s="11" t="s">
        <v>155</v>
      </c>
      <c r="Z71" s="11" t="s">
        <v>155</v>
      </c>
      <c r="AA71" s="11" t="s">
        <v>155</v>
      </c>
      <c r="AB71" s="11" t="s">
        <v>155</v>
      </c>
      <c r="AC71" s="11" t="s">
        <v>155</v>
      </c>
      <c r="AD71" s="11" t="s">
        <v>155</v>
      </c>
      <c r="AE71" s="11" t="s">
        <v>155</v>
      </c>
      <c r="AF71" s="11" t="s">
        <v>155</v>
      </c>
      <c r="AG71" s="11" t="s">
        <v>155</v>
      </c>
      <c r="AH71" s="11" t="s">
        <v>155</v>
      </c>
      <c r="AI71" s="11" t="s">
        <v>155</v>
      </c>
      <c r="AJ71" s="11" t="s">
        <v>155</v>
      </c>
      <c r="AK71" s="11" t="s">
        <v>155</v>
      </c>
      <c r="AL71" s="11" t="s">
        <v>155</v>
      </c>
      <c r="AM71" s="11" t="s">
        <v>155</v>
      </c>
      <c r="AN71" s="8">
        <f t="shared" ref="AN71:AN75" si="94">AU71+BB71+BI71+BP71</f>
        <v>0</v>
      </c>
      <c r="AO71" s="8">
        <f t="shared" ref="AO71:AO75" si="95">AV71+BC71+BJ71+BQ71</f>
        <v>0</v>
      </c>
      <c r="AP71" s="8">
        <f t="shared" ref="AP71:AP75" si="96">AW71+BD71+BK71+BR71</f>
        <v>0</v>
      </c>
      <c r="AQ71" s="8">
        <f t="shared" ref="AQ71:AQ75" si="97">AX71+BE71+BL71+BS71</f>
        <v>0</v>
      </c>
      <c r="AR71" s="8">
        <f t="shared" ref="AR71:AR75" si="98">AY71+BF71+BM71+BT71</f>
        <v>0</v>
      </c>
      <c r="AS71" s="8">
        <f t="shared" ref="AS71:AS75" si="99">AZ71+BG71+BN71+BU71</f>
        <v>0</v>
      </c>
      <c r="AT71" s="8">
        <f t="shared" ref="AT71:AT75" si="100">BA71+BH71+BO71+BV71</f>
        <v>0</v>
      </c>
      <c r="AU71" s="8">
        <v>0</v>
      </c>
      <c r="AV71" s="8">
        <v>0</v>
      </c>
      <c r="AW71" s="8">
        <v>0</v>
      </c>
      <c r="AX71" s="8">
        <v>0</v>
      </c>
      <c r="AY71" s="8">
        <v>0</v>
      </c>
      <c r="AZ71" s="8">
        <v>0</v>
      </c>
      <c r="BA71" s="8">
        <v>0</v>
      </c>
      <c r="BB71" s="8">
        <v>0</v>
      </c>
      <c r="BC71" s="8">
        <v>0</v>
      </c>
      <c r="BD71" s="8">
        <v>0</v>
      </c>
      <c r="BE71" s="8">
        <v>0</v>
      </c>
      <c r="BF71" s="8">
        <v>0</v>
      </c>
      <c r="BG71" s="8">
        <v>0</v>
      </c>
      <c r="BH71" s="8">
        <v>0</v>
      </c>
      <c r="BI71" s="8">
        <v>0</v>
      </c>
      <c r="BJ71" s="8">
        <v>0</v>
      </c>
      <c r="BK71" s="8">
        <v>0</v>
      </c>
      <c r="BL71" s="8">
        <v>0</v>
      </c>
      <c r="BM71" s="8">
        <v>0</v>
      </c>
      <c r="BN71" s="8">
        <v>0</v>
      </c>
      <c r="BO71" s="8">
        <v>0</v>
      </c>
      <c r="BP71" s="8">
        <v>0</v>
      </c>
      <c r="BQ71" s="8">
        <v>0</v>
      </c>
      <c r="BR71" s="8">
        <v>0</v>
      </c>
      <c r="BS71" s="8">
        <v>0</v>
      </c>
      <c r="BT71" s="8">
        <v>0</v>
      </c>
      <c r="BU71" s="8">
        <v>0</v>
      </c>
      <c r="BV71" s="8">
        <v>0</v>
      </c>
      <c r="BW71" s="11" t="s">
        <v>155</v>
      </c>
      <c r="BX71" s="11" t="s">
        <v>155</v>
      </c>
      <c r="BY71" s="11" t="s">
        <v>155</v>
      </c>
      <c r="BZ71" s="11" t="s">
        <v>155</v>
      </c>
      <c r="CA71" s="17" t="s">
        <v>423</v>
      </c>
    </row>
    <row r="72" spans="1:79" s="25" customFormat="1" ht="31.2" x14ac:dyDescent="0.3">
      <c r="A72" s="10" t="s">
        <v>325</v>
      </c>
      <c r="B72" s="88" t="s">
        <v>415</v>
      </c>
      <c r="C72" s="14" t="s">
        <v>416</v>
      </c>
      <c r="D72" s="11" t="s">
        <v>155</v>
      </c>
      <c r="E72" s="11" t="s">
        <v>155</v>
      </c>
      <c r="F72" s="11" t="s">
        <v>155</v>
      </c>
      <c r="G72" s="11" t="s">
        <v>155</v>
      </c>
      <c r="H72" s="11" t="s">
        <v>155</v>
      </c>
      <c r="I72" s="11" t="s">
        <v>155</v>
      </c>
      <c r="J72" s="11" t="s">
        <v>155</v>
      </c>
      <c r="K72" s="11" t="s">
        <v>155</v>
      </c>
      <c r="L72" s="11" t="s">
        <v>155</v>
      </c>
      <c r="M72" s="11" t="s">
        <v>155</v>
      </c>
      <c r="N72" s="11" t="s">
        <v>155</v>
      </c>
      <c r="O72" s="11" t="s">
        <v>155</v>
      </c>
      <c r="P72" s="11" t="s">
        <v>155</v>
      </c>
      <c r="Q72" s="11" t="s">
        <v>155</v>
      </c>
      <c r="R72" s="11" t="s">
        <v>155</v>
      </c>
      <c r="S72" s="11" t="s">
        <v>155</v>
      </c>
      <c r="T72" s="11" t="s">
        <v>155</v>
      </c>
      <c r="U72" s="11" t="s">
        <v>155</v>
      </c>
      <c r="V72" s="11" t="s">
        <v>155</v>
      </c>
      <c r="W72" s="11" t="s">
        <v>155</v>
      </c>
      <c r="X72" s="11" t="s">
        <v>155</v>
      </c>
      <c r="Y72" s="11" t="s">
        <v>155</v>
      </c>
      <c r="Z72" s="11" t="s">
        <v>155</v>
      </c>
      <c r="AA72" s="11" t="s">
        <v>155</v>
      </c>
      <c r="AB72" s="11" t="s">
        <v>155</v>
      </c>
      <c r="AC72" s="11" t="s">
        <v>155</v>
      </c>
      <c r="AD72" s="11" t="s">
        <v>155</v>
      </c>
      <c r="AE72" s="11" t="s">
        <v>155</v>
      </c>
      <c r="AF72" s="11" t="s">
        <v>155</v>
      </c>
      <c r="AG72" s="11" t="s">
        <v>155</v>
      </c>
      <c r="AH72" s="11" t="s">
        <v>155</v>
      </c>
      <c r="AI72" s="11" t="s">
        <v>155</v>
      </c>
      <c r="AJ72" s="11" t="s">
        <v>155</v>
      </c>
      <c r="AK72" s="11" t="s">
        <v>155</v>
      </c>
      <c r="AL72" s="11" t="s">
        <v>155</v>
      </c>
      <c r="AM72" s="11" t="s">
        <v>155</v>
      </c>
      <c r="AN72" s="8">
        <f t="shared" si="94"/>
        <v>0</v>
      </c>
      <c r="AO72" s="8">
        <f t="shared" si="95"/>
        <v>0</v>
      </c>
      <c r="AP72" s="8">
        <f t="shared" si="96"/>
        <v>0</v>
      </c>
      <c r="AQ72" s="8">
        <f t="shared" si="97"/>
        <v>0</v>
      </c>
      <c r="AR72" s="8">
        <f t="shared" si="98"/>
        <v>0</v>
      </c>
      <c r="AS72" s="8">
        <f t="shared" si="99"/>
        <v>0</v>
      </c>
      <c r="AT72" s="8">
        <f t="shared" si="100"/>
        <v>0</v>
      </c>
      <c r="AU72" s="8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  <c r="BQ72" s="8">
        <v>0</v>
      </c>
      <c r="BR72" s="8">
        <v>0</v>
      </c>
      <c r="BS72" s="8">
        <v>0</v>
      </c>
      <c r="BT72" s="8">
        <v>0</v>
      </c>
      <c r="BU72" s="8">
        <v>0</v>
      </c>
      <c r="BV72" s="8">
        <v>0</v>
      </c>
      <c r="BW72" s="11" t="s">
        <v>155</v>
      </c>
      <c r="BX72" s="11" t="s">
        <v>155</v>
      </c>
      <c r="BY72" s="11" t="s">
        <v>155</v>
      </c>
      <c r="BZ72" s="11" t="s">
        <v>155</v>
      </c>
      <c r="CA72" s="17" t="s">
        <v>406</v>
      </c>
    </row>
    <row r="73" spans="1:79" s="25" customFormat="1" ht="93.6" x14ac:dyDescent="0.3">
      <c r="A73" s="10" t="s">
        <v>357</v>
      </c>
      <c r="B73" s="22" t="s">
        <v>417</v>
      </c>
      <c r="C73" s="93" t="s">
        <v>418</v>
      </c>
      <c r="D73" s="11" t="s">
        <v>155</v>
      </c>
      <c r="E73" s="11" t="s">
        <v>155</v>
      </c>
      <c r="F73" s="11" t="s">
        <v>155</v>
      </c>
      <c r="G73" s="11" t="s">
        <v>155</v>
      </c>
      <c r="H73" s="11" t="s">
        <v>155</v>
      </c>
      <c r="I73" s="11" t="s">
        <v>155</v>
      </c>
      <c r="J73" s="11" t="s">
        <v>155</v>
      </c>
      <c r="K73" s="11" t="s">
        <v>155</v>
      </c>
      <c r="L73" s="11" t="s">
        <v>155</v>
      </c>
      <c r="M73" s="11" t="s">
        <v>155</v>
      </c>
      <c r="N73" s="11" t="s">
        <v>155</v>
      </c>
      <c r="O73" s="11" t="s">
        <v>155</v>
      </c>
      <c r="P73" s="11" t="s">
        <v>155</v>
      </c>
      <c r="Q73" s="11" t="s">
        <v>155</v>
      </c>
      <c r="R73" s="11" t="s">
        <v>155</v>
      </c>
      <c r="S73" s="11" t="s">
        <v>155</v>
      </c>
      <c r="T73" s="11" t="s">
        <v>155</v>
      </c>
      <c r="U73" s="11" t="s">
        <v>155</v>
      </c>
      <c r="V73" s="11" t="s">
        <v>155</v>
      </c>
      <c r="W73" s="11" t="s">
        <v>155</v>
      </c>
      <c r="X73" s="11" t="s">
        <v>155</v>
      </c>
      <c r="Y73" s="11" t="s">
        <v>155</v>
      </c>
      <c r="Z73" s="11" t="s">
        <v>155</v>
      </c>
      <c r="AA73" s="11" t="s">
        <v>155</v>
      </c>
      <c r="AB73" s="11" t="s">
        <v>155</v>
      </c>
      <c r="AC73" s="11" t="s">
        <v>155</v>
      </c>
      <c r="AD73" s="11" t="s">
        <v>155</v>
      </c>
      <c r="AE73" s="11" t="s">
        <v>155</v>
      </c>
      <c r="AF73" s="11" t="s">
        <v>155</v>
      </c>
      <c r="AG73" s="11" t="s">
        <v>155</v>
      </c>
      <c r="AH73" s="11" t="s">
        <v>155</v>
      </c>
      <c r="AI73" s="11" t="s">
        <v>155</v>
      </c>
      <c r="AJ73" s="11" t="s">
        <v>155</v>
      </c>
      <c r="AK73" s="11" t="s">
        <v>155</v>
      </c>
      <c r="AL73" s="11" t="s">
        <v>155</v>
      </c>
      <c r="AM73" s="11" t="s">
        <v>155</v>
      </c>
      <c r="AN73" s="8">
        <f t="shared" si="94"/>
        <v>0</v>
      </c>
      <c r="AO73" s="8">
        <f t="shared" si="95"/>
        <v>0</v>
      </c>
      <c r="AP73" s="8">
        <f t="shared" si="96"/>
        <v>0</v>
      </c>
      <c r="AQ73" s="8">
        <f t="shared" si="97"/>
        <v>0</v>
      </c>
      <c r="AR73" s="8">
        <f t="shared" si="98"/>
        <v>0</v>
      </c>
      <c r="AS73" s="8">
        <f t="shared" si="99"/>
        <v>0</v>
      </c>
      <c r="AT73" s="8">
        <f t="shared" si="100"/>
        <v>0</v>
      </c>
      <c r="AU73" s="8">
        <v>0</v>
      </c>
      <c r="AV73" s="8">
        <v>0</v>
      </c>
      <c r="AW73" s="8">
        <v>0</v>
      </c>
      <c r="AX73" s="8">
        <v>0</v>
      </c>
      <c r="AY73" s="8">
        <v>0</v>
      </c>
      <c r="AZ73" s="8">
        <v>0</v>
      </c>
      <c r="BA73" s="8">
        <v>0</v>
      </c>
      <c r="BB73" s="8">
        <v>0</v>
      </c>
      <c r="BC73" s="8">
        <v>0</v>
      </c>
      <c r="BD73" s="8">
        <v>0</v>
      </c>
      <c r="BE73" s="8">
        <v>0</v>
      </c>
      <c r="BF73" s="8">
        <v>0</v>
      </c>
      <c r="BG73" s="8">
        <v>0</v>
      </c>
      <c r="BH73" s="8">
        <v>0</v>
      </c>
      <c r="BI73" s="8">
        <v>0</v>
      </c>
      <c r="BJ73" s="8">
        <v>0</v>
      </c>
      <c r="BK73" s="8">
        <v>0</v>
      </c>
      <c r="BL73" s="8">
        <v>0</v>
      </c>
      <c r="BM73" s="8">
        <v>0</v>
      </c>
      <c r="BN73" s="8">
        <v>0</v>
      </c>
      <c r="BO73" s="8">
        <v>0</v>
      </c>
      <c r="BP73" s="8">
        <v>0</v>
      </c>
      <c r="BQ73" s="8">
        <v>0</v>
      </c>
      <c r="BR73" s="8">
        <v>0</v>
      </c>
      <c r="BS73" s="8">
        <v>0</v>
      </c>
      <c r="BT73" s="8">
        <v>0</v>
      </c>
      <c r="BU73" s="8">
        <v>0</v>
      </c>
      <c r="BV73" s="8">
        <v>0</v>
      </c>
      <c r="BW73" s="11" t="s">
        <v>155</v>
      </c>
      <c r="BX73" s="11" t="s">
        <v>155</v>
      </c>
      <c r="BY73" s="11" t="s">
        <v>155</v>
      </c>
      <c r="BZ73" s="11" t="s">
        <v>155</v>
      </c>
      <c r="CA73" s="14" t="s">
        <v>424</v>
      </c>
    </row>
    <row r="74" spans="1:79" s="25" customFormat="1" ht="109.2" x14ac:dyDescent="0.3">
      <c r="A74" s="10" t="s">
        <v>376</v>
      </c>
      <c r="B74" s="88" t="s">
        <v>419</v>
      </c>
      <c r="C74" s="14" t="s">
        <v>420</v>
      </c>
      <c r="D74" s="11" t="s">
        <v>155</v>
      </c>
      <c r="E74" s="11" t="s">
        <v>155</v>
      </c>
      <c r="F74" s="11" t="s">
        <v>155</v>
      </c>
      <c r="G74" s="11" t="s">
        <v>155</v>
      </c>
      <c r="H74" s="11" t="s">
        <v>155</v>
      </c>
      <c r="I74" s="11" t="s">
        <v>155</v>
      </c>
      <c r="J74" s="11" t="s">
        <v>155</v>
      </c>
      <c r="K74" s="11" t="s">
        <v>155</v>
      </c>
      <c r="L74" s="11" t="s">
        <v>155</v>
      </c>
      <c r="M74" s="11" t="s">
        <v>155</v>
      </c>
      <c r="N74" s="11" t="s">
        <v>155</v>
      </c>
      <c r="O74" s="11" t="s">
        <v>155</v>
      </c>
      <c r="P74" s="11" t="s">
        <v>155</v>
      </c>
      <c r="Q74" s="11" t="s">
        <v>155</v>
      </c>
      <c r="R74" s="11" t="s">
        <v>155</v>
      </c>
      <c r="S74" s="11" t="s">
        <v>155</v>
      </c>
      <c r="T74" s="11" t="s">
        <v>155</v>
      </c>
      <c r="U74" s="11" t="s">
        <v>155</v>
      </c>
      <c r="V74" s="11" t="s">
        <v>155</v>
      </c>
      <c r="W74" s="11" t="s">
        <v>155</v>
      </c>
      <c r="X74" s="11" t="s">
        <v>155</v>
      </c>
      <c r="Y74" s="11" t="s">
        <v>155</v>
      </c>
      <c r="Z74" s="11" t="s">
        <v>155</v>
      </c>
      <c r="AA74" s="11" t="s">
        <v>155</v>
      </c>
      <c r="AB74" s="11" t="s">
        <v>155</v>
      </c>
      <c r="AC74" s="11" t="s">
        <v>155</v>
      </c>
      <c r="AD74" s="11" t="s">
        <v>155</v>
      </c>
      <c r="AE74" s="11" t="s">
        <v>155</v>
      </c>
      <c r="AF74" s="11" t="s">
        <v>155</v>
      </c>
      <c r="AG74" s="11" t="s">
        <v>155</v>
      </c>
      <c r="AH74" s="11" t="s">
        <v>155</v>
      </c>
      <c r="AI74" s="11" t="s">
        <v>155</v>
      </c>
      <c r="AJ74" s="11" t="s">
        <v>155</v>
      </c>
      <c r="AK74" s="11" t="s">
        <v>155</v>
      </c>
      <c r="AL74" s="11" t="s">
        <v>155</v>
      </c>
      <c r="AM74" s="11" t="s">
        <v>155</v>
      </c>
      <c r="AN74" s="8">
        <f t="shared" si="94"/>
        <v>0</v>
      </c>
      <c r="AO74" s="8">
        <f t="shared" si="95"/>
        <v>0</v>
      </c>
      <c r="AP74" s="8">
        <f t="shared" si="96"/>
        <v>0</v>
      </c>
      <c r="AQ74" s="8">
        <f t="shared" si="97"/>
        <v>0</v>
      </c>
      <c r="AR74" s="8">
        <f t="shared" si="98"/>
        <v>0</v>
      </c>
      <c r="AS74" s="8">
        <f t="shared" si="99"/>
        <v>0</v>
      </c>
      <c r="AT74" s="8">
        <f t="shared" si="100"/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  <c r="BQ74" s="8">
        <v>0</v>
      </c>
      <c r="BR74" s="8">
        <v>0</v>
      </c>
      <c r="BS74" s="8">
        <v>0</v>
      </c>
      <c r="BT74" s="8">
        <v>0</v>
      </c>
      <c r="BU74" s="8">
        <v>0</v>
      </c>
      <c r="BV74" s="8">
        <v>0</v>
      </c>
      <c r="BW74" s="11" t="s">
        <v>155</v>
      </c>
      <c r="BX74" s="11" t="s">
        <v>155</v>
      </c>
      <c r="BY74" s="11" t="s">
        <v>155</v>
      </c>
      <c r="BZ74" s="11" t="s">
        <v>155</v>
      </c>
      <c r="CA74" s="14" t="s">
        <v>425</v>
      </c>
    </row>
    <row r="75" spans="1:79" s="25" customFormat="1" ht="109.2" x14ac:dyDescent="0.3">
      <c r="A75" s="10" t="s">
        <v>377</v>
      </c>
      <c r="B75" s="22" t="s">
        <v>421</v>
      </c>
      <c r="C75" s="10" t="s">
        <v>422</v>
      </c>
      <c r="D75" s="11" t="s">
        <v>155</v>
      </c>
      <c r="E75" s="11" t="s">
        <v>155</v>
      </c>
      <c r="F75" s="11" t="s">
        <v>155</v>
      </c>
      <c r="G75" s="11" t="s">
        <v>155</v>
      </c>
      <c r="H75" s="11" t="s">
        <v>155</v>
      </c>
      <c r="I75" s="11" t="s">
        <v>155</v>
      </c>
      <c r="J75" s="11" t="s">
        <v>155</v>
      </c>
      <c r="K75" s="11" t="s">
        <v>155</v>
      </c>
      <c r="L75" s="11" t="s">
        <v>155</v>
      </c>
      <c r="M75" s="11" t="s">
        <v>155</v>
      </c>
      <c r="N75" s="11" t="s">
        <v>155</v>
      </c>
      <c r="O75" s="11" t="s">
        <v>155</v>
      </c>
      <c r="P75" s="11" t="s">
        <v>155</v>
      </c>
      <c r="Q75" s="11" t="s">
        <v>155</v>
      </c>
      <c r="R75" s="11" t="s">
        <v>155</v>
      </c>
      <c r="S75" s="11" t="s">
        <v>155</v>
      </c>
      <c r="T75" s="11" t="s">
        <v>155</v>
      </c>
      <c r="U75" s="11" t="s">
        <v>155</v>
      </c>
      <c r="V75" s="11" t="s">
        <v>155</v>
      </c>
      <c r="W75" s="11" t="s">
        <v>155</v>
      </c>
      <c r="X75" s="11" t="s">
        <v>155</v>
      </c>
      <c r="Y75" s="11" t="s">
        <v>155</v>
      </c>
      <c r="Z75" s="11" t="s">
        <v>155</v>
      </c>
      <c r="AA75" s="11" t="s">
        <v>155</v>
      </c>
      <c r="AB75" s="11" t="s">
        <v>155</v>
      </c>
      <c r="AC75" s="11" t="s">
        <v>155</v>
      </c>
      <c r="AD75" s="11" t="s">
        <v>155</v>
      </c>
      <c r="AE75" s="11" t="s">
        <v>155</v>
      </c>
      <c r="AF75" s="11" t="s">
        <v>155</v>
      </c>
      <c r="AG75" s="11" t="s">
        <v>155</v>
      </c>
      <c r="AH75" s="11" t="s">
        <v>155</v>
      </c>
      <c r="AI75" s="11" t="s">
        <v>155</v>
      </c>
      <c r="AJ75" s="11" t="s">
        <v>155</v>
      </c>
      <c r="AK75" s="11" t="s">
        <v>155</v>
      </c>
      <c r="AL75" s="11" t="s">
        <v>155</v>
      </c>
      <c r="AM75" s="11" t="s">
        <v>155</v>
      </c>
      <c r="AN75" s="8">
        <f t="shared" si="94"/>
        <v>0</v>
      </c>
      <c r="AO75" s="8">
        <f t="shared" si="95"/>
        <v>0</v>
      </c>
      <c r="AP75" s="8">
        <f t="shared" si="96"/>
        <v>0</v>
      </c>
      <c r="AQ75" s="8">
        <f t="shared" si="97"/>
        <v>0</v>
      </c>
      <c r="AR75" s="8">
        <f t="shared" si="98"/>
        <v>0</v>
      </c>
      <c r="AS75" s="8">
        <f t="shared" si="99"/>
        <v>0</v>
      </c>
      <c r="AT75" s="8">
        <f t="shared" si="100"/>
        <v>0</v>
      </c>
      <c r="AU75" s="8">
        <v>0</v>
      </c>
      <c r="AV75" s="8">
        <v>0</v>
      </c>
      <c r="AW75" s="8">
        <v>0</v>
      </c>
      <c r="AX75" s="8">
        <v>0</v>
      </c>
      <c r="AY75" s="8">
        <v>0</v>
      </c>
      <c r="AZ75" s="8">
        <v>0</v>
      </c>
      <c r="BA75" s="8">
        <v>0</v>
      </c>
      <c r="BB75" s="8">
        <v>0</v>
      </c>
      <c r="BC75" s="8">
        <v>0</v>
      </c>
      <c r="BD75" s="8">
        <v>0</v>
      </c>
      <c r="BE75" s="8">
        <v>0</v>
      </c>
      <c r="BF75" s="8">
        <v>0</v>
      </c>
      <c r="BG75" s="8">
        <v>0</v>
      </c>
      <c r="BH75" s="8">
        <v>0</v>
      </c>
      <c r="BI75" s="8">
        <v>0</v>
      </c>
      <c r="BJ75" s="8">
        <v>0</v>
      </c>
      <c r="BK75" s="8">
        <v>0</v>
      </c>
      <c r="BL75" s="8">
        <v>0</v>
      </c>
      <c r="BM75" s="8">
        <v>0</v>
      </c>
      <c r="BN75" s="8">
        <v>0</v>
      </c>
      <c r="BO75" s="8">
        <v>0</v>
      </c>
      <c r="BP75" s="8">
        <v>0</v>
      </c>
      <c r="BQ75" s="8">
        <v>0</v>
      </c>
      <c r="BR75" s="8">
        <v>0</v>
      </c>
      <c r="BS75" s="8">
        <v>0</v>
      </c>
      <c r="BT75" s="8">
        <v>0</v>
      </c>
      <c r="BU75" s="8">
        <v>0</v>
      </c>
      <c r="BV75" s="8">
        <v>0</v>
      </c>
      <c r="BW75" s="11" t="s">
        <v>155</v>
      </c>
      <c r="BX75" s="11" t="s">
        <v>155</v>
      </c>
      <c r="BY75" s="11" t="s">
        <v>155</v>
      </c>
      <c r="BZ75" s="11" t="s">
        <v>155</v>
      </c>
      <c r="CA75" s="17" t="s">
        <v>426</v>
      </c>
    </row>
    <row r="76" spans="1:79" s="25" customFormat="1" ht="46.8" x14ac:dyDescent="0.3">
      <c r="A76" s="10" t="s">
        <v>378</v>
      </c>
      <c r="B76" s="14" t="s">
        <v>375</v>
      </c>
      <c r="C76" s="14" t="s">
        <v>374</v>
      </c>
      <c r="D76" s="11" t="s">
        <v>155</v>
      </c>
      <c r="E76" s="11" t="s">
        <v>155</v>
      </c>
      <c r="F76" s="11" t="s">
        <v>155</v>
      </c>
      <c r="G76" s="11" t="s">
        <v>155</v>
      </c>
      <c r="H76" s="11" t="s">
        <v>155</v>
      </c>
      <c r="I76" s="11" t="s">
        <v>155</v>
      </c>
      <c r="J76" s="11" t="s">
        <v>155</v>
      </c>
      <c r="K76" s="11" t="s">
        <v>155</v>
      </c>
      <c r="L76" s="11" t="s">
        <v>155</v>
      </c>
      <c r="M76" s="11" t="s">
        <v>155</v>
      </c>
      <c r="N76" s="11" t="s">
        <v>155</v>
      </c>
      <c r="O76" s="11" t="s">
        <v>155</v>
      </c>
      <c r="P76" s="11" t="s">
        <v>155</v>
      </c>
      <c r="Q76" s="11" t="s">
        <v>155</v>
      </c>
      <c r="R76" s="11" t="s">
        <v>155</v>
      </c>
      <c r="S76" s="11" t="s">
        <v>155</v>
      </c>
      <c r="T76" s="11" t="s">
        <v>155</v>
      </c>
      <c r="U76" s="11" t="s">
        <v>155</v>
      </c>
      <c r="V76" s="11" t="s">
        <v>155</v>
      </c>
      <c r="W76" s="11" t="s">
        <v>155</v>
      </c>
      <c r="X76" s="11" t="s">
        <v>155</v>
      </c>
      <c r="Y76" s="11" t="s">
        <v>155</v>
      </c>
      <c r="Z76" s="11" t="s">
        <v>155</v>
      </c>
      <c r="AA76" s="11" t="s">
        <v>155</v>
      </c>
      <c r="AB76" s="11" t="s">
        <v>155</v>
      </c>
      <c r="AC76" s="11" t="s">
        <v>155</v>
      </c>
      <c r="AD76" s="11" t="s">
        <v>155</v>
      </c>
      <c r="AE76" s="11" t="s">
        <v>155</v>
      </c>
      <c r="AF76" s="11" t="s">
        <v>155</v>
      </c>
      <c r="AG76" s="11" t="s">
        <v>155</v>
      </c>
      <c r="AH76" s="11" t="s">
        <v>155</v>
      </c>
      <c r="AI76" s="11" t="s">
        <v>155</v>
      </c>
      <c r="AJ76" s="11" t="s">
        <v>155</v>
      </c>
      <c r="AK76" s="11" t="s">
        <v>155</v>
      </c>
      <c r="AL76" s="11" t="s">
        <v>155</v>
      </c>
      <c r="AM76" s="11" t="s">
        <v>155</v>
      </c>
      <c r="AN76" s="8">
        <f t="shared" ref="AN76:AN77" si="101">AU76+BB76+BI76+BP76</f>
        <v>0</v>
      </c>
      <c r="AO76" s="8">
        <f t="shared" ref="AO76:AO77" si="102">AV76+BC76+BJ76+BQ76</f>
        <v>0.41253907000000001</v>
      </c>
      <c r="AP76" s="8">
        <f t="shared" ref="AP76:AP77" si="103">AW76+BD76+BK76+BR76</f>
        <v>0</v>
      </c>
      <c r="AQ76" s="8">
        <f t="shared" ref="AQ76:AQ77" si="104">AX76+BE76+BL76+BS76</f>
        <v>0</v>
      </c>
      <c r="AR76" s="8">
        <f t="shared" ref="AR76:AR77" si="105">AY76+BF76+BM76+BT76</f>
        <v>0.1</v>
      </c>
      <c r="AS76" s="8">
        <f t="shared" ref="AS76:AS77" si="106">AZ76+BG76+BN76+BU76</f>
        <v>0</v>
      </c>
      <c r="AT76" s="8">
        <f t="shared" ref="AT76:AT77" si="107">BA76+BH76+BO76+BV76</f>
        <v>0</v>
      </c>
      <c r="AU76" s="8">
        <v>0</v>
      </c>
      <c r="AV76" s="8">
        <v>0</v>
      </c>
      <c r="AW76" s="8">
        <v>0</v>
      </c>
      <c r="AX76" s="8">
        <v>0</v>
      </c>
      <c r="AY76" s="8">
        <v>0</v>
      </c>
      <c r="AZ76" s="8">
        <v>0</v>
      </c>
      <c r="BA76" s="8">
        <v>0</v>
      </c>
      <c r="BB76" s="8">
        <v>0</v>
      </c>
      <c r="BC76" s="8">
        <v>0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0.41253907000000001</v>
      </c>
      <c r="BK76" s="8">
        <v>0</v>
      </c>
      <c r="BL76" s="8">
        <v>0</v>
      </c>
      <c r="BM76" s="8">
        <v>0.1</v>
      </c>
      <c r="BN76" s="8">
        <v>0</v>
      </c>
      <c r="BO76" s="8">
        <v>0</v>
      </c>
      <c r="BP76" s="8">
        <v>0</v>
      </c>
      <c r="BQ76" s="8">
        <v>0</v>
      </c>
      <c r="BR76" s="8">
        <v>0</v>
      </c>
      <c r="BS76" s="8">
        <v>0</v>
      </c>
      <c r="BT76" s="8">
        <v>0</v>
      </c>
      <c r="BU76" s="8">
        <v>0</v>
      </c>
      <c r="BV76" s="8">
        <v>0</v>
      </c>
      <c r="BW76" s="11" t="s">
        <v>155</v>
      </c>
      <c r="BX76" s="11" t="s">
        <v>155</v>
      </c>
      <c r="BY76" s="11" t="s">
        <v>155</v>
      </c>
      <c r="BZ76" s="11" t="s">
        <v>155</v>
      </c>
      <c r="CA76" s="14" t="s">
        <v>407</v>
      </c>
    </row>
    <row r="77" spans="1:79" s="25" customFormat="1" ht="46.8" x14ac:dyDescent="0.3">
      <c r="A77" s="10" t="s">
        <v>439</v>
      </c>
      <c r="B77" s="81" t="s">
        <v>410</v>
      </c>
      <c r="C77" s="82" t="s">
        <v>411</v>
      </c>
      <c r="D77" s="11" t="s">
        <v>155</v>
      </c>
      <c r="E77" s="11" t="s">
        <v>155</v>
      </c>
      <c r="F77" s="11" t="s">
        <v>155</v>
      </c>
      <c r="G77" s="11" t="s">
        <v>155</v>
      </c>
      <c r="H77" s="11" t="s">
        <v>155</v>
      </c>
      <c r="I77" s="11" t="s">
        <v>155</v>
      </c>
      <c r="J77" s="11" t="s">
        <v>155</v>
      </c>
      <c r="K77" s="11" t="s">
        <v>155</v>
      </c>
      <c r="L77" s="11" t="s">
        <v>155</v>
      </c>
      <c r="M77" s="11" t="s">
        <v>155</v>
      </c>
      <c r="N77" s="11" t="s">
        <v>155</v>
      </c>
      <c r="O77" s="11" t="s">
        <v>155</v>
      </c>
      <c r="P77" s="11" t="s">
        <v>155</v>
      </c>
      <c r="Q77" s="11" t="s">
        <v>155</v>
      </c>
      <c r="R77" s="11" t="s">
        <v>155</v>
      </c>
      <c r="S77" s="11" t="s">
        <v>155</v>
      </c>
      <c r="T77" s="11" t="s">
        <v>155</v>
      </c>
      <c r="U77" s="11" t="s">
        <v>155</v>
      </c>
      <c r="V77" s="11" t="s">
        <v>155</v>
      </c>
      <c r="W77" s="11" t="s">
        <v>155</v>
      </c>
      <c r="X77" s="11" t="s">
        <v>155</v>
      </c>
      <c r="Y77" s="11" t="s">
        <v>155</v>
      </c>
      <c r="Z77" s="11" t="s">
        <v>155</v>
      </c>
      <c r="AA77" s="11" t="s">
        <v>155</v>
      </c>
      <c r="AB77" s="11" t="s">
        <v>155</v>
      </c>
      <c r="AC77" s="11" t="s">
        <v>155</v>
      </c>
      <c r="AD77" s="11" t="s">
        <v>155</v>
      </c>
      <c r="AE77" s="11" t="s">
        <v>155</v>
      </c>
      <c r="AF77" s="11" t="s">
        <v>155</v>
      </c>
      <c r="AG77" s="11" t="s">
        <v>155</v>
      </c>
      <c r="AH77" s="11" t="s">
        <v>155</v>
      </c>
      <c r="AI77" s="11" t="s">
        <v>155</v>
      </c>
      <c r="AJ77" s="11" t="s">
        <v>155</v>
      </c>
      <c r="AK77" s="11" t="s">
        <v>155</v>
      </c>
      <c r="AL77" s="11" t="s">
        <v>155</v>
      </c>
      <c r="AM77" s="11" t="s">
        <v>155</v>
      </c>
      <c r="AN77" s="8">
        <f t="shared" si="101"/>
        <v>0</v>
      </c>
      <c r="AO77" s="8">
        <f t="shared" si="102"/>
        <v>0</v>
      </c>
      <c r="AP77" s="8">
        <f t="shared" si="103"/>
        <v>0</v>
      </c>
      <c r="AQ77" s="8">
        <f t="shared" si="104"/>
        <v>0</v>
      </c>
      <c r="AR77" s="8">
        <f t="shared" si="105"/>
        <v>0</v>
      </c>
      <c r="AS77" s="8">
        <f t="shared" si="106"/>
        <v>0</v>
      </c>
      <c r="AT77" s="8">
        <f t="shared" si="107"/>
        <v>0</v>
      </c>
      <c r="AU77" s="8">
        <v>0</v>
      </c>
      <c r="AV77" s="8">
        <v>0</v>
      </c>
      <c r="AW77" s="8">
        <v>0</v>
      </c>
      <c r="AX77" s="8">
        <v>0</v>
      </c>
      <c r="AY77" s="8">
        <v>0</v>
      </c>
      <c r="AZ77" s="8">
        <v>0</v>
      </c>
      <c r="BA77" s="8">
        <v>0</v>
      </c>
      <c r="BB77" s="8">
        <v>0</v>
      </c>
      <c r="BC77" s="8">
        <v>0</v>
      </c>
      <c r="BD77" s="8">
        <v>0</v>
      </c>
      <c r="BE77" s="8">
        <v>0</v>
      </c>
      <c r="BF77" s="8">
        <v>0</v>
      </c>
      <c r="BG77" s="8">
        <v>0</v>
      </c>
      <c r="BH77" s="8">
        <v>0</v>
      </c>
      <c r="BI77" s="8">
        <v>0</v>
      </c>
      <c r="BJ77" s="8">
        <v>0</v>
      </c>
      <c r="BK77" s="8">
        <v>0</v>
      </c>
      <c r="BL77" s="8">
        <v>0</v>
      </c>
      <c r="BM77" s="8">
        <v>0</v>
      </c>
      <c r="BN77" s="8">
        <v>0</v>
      </c>
      <c r="BO77" s="8">
        <v>0</v>
      </c>
      <c r="BP77" s="8">
        <v>0</v>
      </c>
      <c r="BQ77" s="8">
        <v>0</v>
      </c>
      <c r="BR77" s="8">
        <v>0</v>
      </c>
      <c r="BS77" s="8">
        <v>0</v>
      </c>
      <c r="BT77" s="8">
        <v>0</v>
      </c>
      <c r="BU77" s="8">
        <v>0</v>
      </c>
      <c r="BV77" s="8">
        <v>0</v>
      </c>
      <c r="BW77" s="11" t="s">
        <v>155</v>
      </c>
      <c r="BX77" s="11" t="s">
        <v>155</v>
      </c>
      <c r="BY77" s="11" t="s">
        <v>155</v>
      </c>
      <c r="BZ77" s="11" t="s">
        <v>155</v>
      </c>
      <c r="CA77" s="14" t="s">
        <v>412</v>
      </c>
    </row>
    <row r="78" spans="1:79" s="25" customFormat="1" ht="46.8" x14ac:dyDescent="0.3">
      <c r="A78" s="10" t="s">
        <v>409</v>
      </c>
      <c r="B78" s="22" t="s">
        <v>355</v>
      </c>
      <c r="C78" s="82" t="s">
        <v>356</v>
      </c>
      <c r="D78" s="11" t="s">
        <v>155</v>
      </c>
      <c r="E78" s="11" t="s">
        <v>155</v>
      </c>
      <c r="F78" s="11" t="s">
        <v>155</v>
      </c>
      <c r="G78" s="11" t="s">
        <v>155</v>
      </c>
      <c r="H78" s="11" t="s">
        <v>155</v>
      </c>
      <c r="I78" s="11" t="s">
        <v>155</v>
      </c>
      <c r="J78" s="11" t="s">
        <v>155</v>
      </c>
      <c r="K78" s="11" t="s">
        <v>155</v>
      </c>
      <c r="L78" s="11" t="s">
        <v>155</v>
      </c>
      <c r="M78" s="11" t="s">
        <v>155</v>
      </c>
      <c r="N78" s="11" t="s">
        <v>155</v>
      </c>
      <c r="O78" s="11" t="s">
        <v>155</v>
      </c>
      <c r="P78" s="11" t="s">
        <v>155</v>
      </c>
      <c r="Q78" s="11" t="s">
        <v>155</v>
      </c>
      <c r="R78" s="11" t="s">
        <v>155</v>
      </c>
      <c r="S78" s="11" t="s">
        <v>155</v>
      </c>
      <c r="T78" s="11" t="s">
        <v>155</v>
      </c>
      <c r="U78" s="11" t="s">
        <v>155</v>
      </c>
      <c r="V78" s="11" t="s">
        <v>155</v>
      </c>
      <c r="W78" s="11" t="s">
        <v>155</v>
      </c>
      <c r="X78" s="11" t="s">
        <v>155</v>
      </c>
      <c r="Y78" s="11" t="s">
        <v>155</v>
      </c>
      <c r="Z78" s="11" t="s">
        <v>155</v>
      </c>
      <c r="AA78" s="11" t="s">
        <v>155</v>
      </c>
      <c r="AB78" s="11" t="s">
        <v>155</v>
      </c>
      <c r="AC78" s="11" t="s">
        <v>155</v>
      </c>
      <c r="AD78" s="11" t="s">
        <v>155</v>
      </c>
      <c r="AE78" s="11" t="s">
        <v>155</v>
      </c>
      <c r="AF78" s="11" t="s">
        <v>155</v>
      </c>
      <c r="AG78" s="11" t="s">
        <v>155</v>
      </c>
      <c r="AH78" s="11" t="s">
        <v>155</v>
      </c>
      <c r="AI78" s="11" t="s">
        <v>155</v>
      </c>
      <c r="AJ78" s="11" t="s">
        <v>155</v>
      </c>
      <c r="AK78" s="11" t="s">
        <v>155</v>
      </c>
      <c r="AL78" s="11" t="s">
        <v>155</v>
      </c>
      <c r="AM78" s="11" t="s">
        <v>155</v>
      </c>
      <c r="AN78" s="8">
        <f t="shared" ref="AN78" si="108">AU78+BB78+BI78+BP78</f>
        <v>0</v>
      </c>
      <c r="AO78" s="8">
        <f t="shared" ref="AO78" si="109">AV78+BC78+BJ78+BQ78</f>
        <v>0</v>
      </c>
      <c r="AP78" s="8">
        <f t="shared" ref="AP78" si="110">AW78+BD78+BK78+BR78</f>
        <v>0</v>
      </c>
      <c r="AQ78" s="8">
        <f t="shared" ref="AQ78" si="111">AX78+BE78+BL78+BS78</f>
        <v>0</v>
      </c>
      <c r="AR78" s="8">
        <f t="shared" ref="AR78" si="112">AY78+BF78+BM78+BT78</f>
        <v>0</v>
      </c>
      <c r="AS78" s="8">
        <f t="shared" ref="AS78" si="113">AZ78+BG78+BN78+BU78</f>
        <v>0</v>
      </c>
      <c r="AT78" s="8">
        <f t="shared" ref="AT78" si="114">BA78+BH78+BO78+BV78</f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8">
        <v>0</v>
      </c>
      <c r="BM78" s="8">
        <v>0</v>
      </c>
      <c r="BN78" s="8">
        <v>0</v>
      </c>
      <c r="BO78" s="8">
        <v>0</v>
      </c>
      <c r="BP78" s="8">
        <v>0</v>
      </c>
      <c r="BQ78" s="8">
        <v>0</v>
      </c>
      <c r="BR78" s="8">
        <v>0</v>
      </c>
      <c r="BS78" s="8">
        <v>0</v>
      </c>
      <c r="BT78" s="8">
        <v>0</v>
      </c>
      <c r="BU78" s="8">
        <v>0</v>
      </c>
      <c r="BV78" s="8">
        <v>0</v>
      </c>
      <c r="BW78" s="11" t="s">
        <v>155</v>
      </c>
      <c r="BX78" s="11" t="s">
        <v>155</v>
      </c>
      <c r="BY78" s="11" t="s">
        <v>155</v>
      </c>
      <c r="BZ78" s="11" t="s">
        <v>155</v>
      </c>
      <c r="CA78" s="14" t="s">
        <v>358</v>
      </c>
    </row>
    <row r="79" spans="1:79" ht="62.4" x14ac:dyDescent="0.3">
      <c r="A79" s="10" t="s">
        <v>440</v>
      </c>
      <c r="B79" s="20" t="s">
        <v>323</v>
      </c>
      <c r="C79" s="82" t="s">
        <v>324</v>
      </c>
      <c r="D79" s="11" t="s">
        <v>155</v>
      </c>
      <c r="E79" s="11" t="s">
        <v>155</v>
      </c>
      <c r="F79" s="11" t="s">
        <v>155</v>
      </c>
      <c r="G79" s="11" t="s">
        <v>155</v>
      </c>
      <c r="H79" s="11" t="s">
        <v>155</v>
      </c>
      <c r="I79" s="11" t="s">
        <v>155</v>
      </c>
      <c r="J79" s="11" t="s">
        <v>155</v>
      </c>
      <c r="K79" s="11" t="s">
        <v>155</v>
      </c>
      <c r="L79" s="11" t="s">
        <v>155</v>
      </c>
      <c r="M79" s="11" t="s">
        <v>155</v>
      </c>
      <c r="N79" s="11" t="s">
        <v>155</v>
      </c>
      <c r="O79" s="11" t="s">
        <v>155</v>
      </c>
      <c r="P79" s="11" t="s">
        <v>155</v>
      </c>
      <c r="Q79" s="11" t="s">
        <v>155</v>
      </c>
      <c r="R79" s="11" t="s">
        <v>155</v>
      </c>
      <c r="S79" s="11" t="s">
        <v>155</v>
      </c>
      <c r="T79" s="11" t="s">
        <v>155</v>
      </c>
      <c r="U79" s="11" t="s">
        <v>155</v>
      </c>
      <c r="V79" s="11" t="s">
        <v>155</v>
      </c>
      <c r="W79" s="11" t="s">
        <v>155</v>
      </c>
      <c r="X79" s="11" t="s">
        <v>155</v>
      </c>
      <c r="Y79" s="11" t="s">
        <v>155</v>
      </c>
      <c r="Z79" s="11" t="s">
        <v>155</v>
      </c>
      <c r="AA79" s="11" t="s">
        <v>155</v>
      </c>
      <c r="AB79" s="11" t="s">
        <v>155</v>
      </c>
      <c r="AC79" s="11" t="s">
        <v>155</v>
      </c>
      <c r="AD79" s="11" t="s">
        <v>155</v>
      </c>
      <c r="AE79" s="11" t="s">
        <v>155</v>
      </c>
      <c r="AF79" s="11" t="s">
        <v>155</v>
      </c>
      <c r="AG79" s="11" t="s">
        <v>155</v>
      </c>
      <c r="AH79" s="11" t="s">
        <v>155</v>
      </c>
      <c r="AI79" s="11" t="s">
        <v>155</v>
      </c>
      <c r="AJ79" s="11" t="s">
        <v>155</v>
      </c>
      <c r="AK79" s="11" t="s">
        <v>155</v>
      </c>
      <c r="AL79" s="11" t="s">
        <v>155</v>
      </c>
      <c r="AM79" s="11" t="s">
        <v>155</v>
      </c>
      <c r="AN79" s="8">
        <f t="shared" ref="AN79:AN80" si="115">AU79+BB79+BI79+BP79</f>
        <v>0</v>
      </c>
      <c r="AO79" s="8">
        <f t="shared" ref="AO79:AO80" si="116">AV79+BC79+BJ79+BQ79</f>
        <v>1.037983214</v>
      </c>
      <c r="AP79" s="8">
        <f t="shared" ref="AP79:AP80" si="117">AW79+BD79+BK79+BR79</f>
        <v>0</v>
      </c>
      <c r="AQ79" s="8">
        <f t="shared" ref="AQ79:AQ80" si="118">AX79+BE79+BL79+BS79</f>
        <v>0</v>
      </c>
      <c r="AR79" s="8">
        <f t="shared" ref="AR79:AR80" si="119">AY79+BF79+BM79+BT79</f>
        <v>0.13900000000000001</v>
      </c>
      <c r="AS79" s="8">
        <f t="shared" ref="AS79:AS80" si="120">AZ79+BG79+BN79+BU79</f>
        <v>0</v>
      </c>
      <c r="AT79" s="8">
        <f t="shared" ref="AT79:AT80" si="121">BA79+BH79+BO79+BV79</f>
        <v>1</v>
      </c>
      <c r="AU79" s="8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8">
        <v>0</v>
      </c>
      <c r="BB79" s="8">
        <v>0</v>
      </c>
      <c r="BC79" s="8">
        <v>0</v>
      </c>
      <c r="BD79" s="8">
        <v>0</v>
      </c>
      <c r="BE79" s="8">
        <v>0</v>
      </c>
      <c r="BF79" s="8">
        <v>0</v>
      </c>
      <c r="BG79" s="8">
        <v>0</v>
      </c>
      <c r="BH79" s="8">
        <v>0</v>
      </c>
      <c r="BI79" s="8">
        <v>0</v>
      </c>
      <c r="BJ79" s="8">
        <f>0.54597991+0.492003304</f>
        <v>1.037983214</v>
      </c>
      <c r="BK79" s="8">
        <v>0</v>
      </c>
      <c r="BL79" s="8">
        <v>0</v>
      </c>
      <c r="BM79" s="8">
        <v>0.13900000000000001</v>
      </c>
      <c r="BN79" s="8">
        <v>0</v>
      </c>
      <c r="BO79" s="8">
        <v>1</v>
      </c>
      <c r="BP79" s="8">
        <v>0</v>
      </c>
      <c r="BQ79" s="8">
        <v>0</v>
      </c>
      <c r="BR79" s="8">
        <v>0</v>
      </c>
      <c r="BS79" s="8">
        <v>0</v>
      </c>
      <c r="BT79" s="8">
        <v>0</v>
      </c>
      <c r="BU79" s="8">
        <v>0</v>
      </c>
      <c r="BV79" s="8">
        <v>0</v>
      </c>
      <c r="BW79" s="11" t="s">
        <v>155</v>
      </c>
      <c r="BX79" s="11" t="s">
        <v>155</v>
      </c>
      <c r="BY79" s="11" t="s">
        <v>155</v>
      </c>
      <c r="BZ79" s="11" t="s">
        <v>155</v>
      </c>
      <c r="CA79" s="14" t="s">
        <v>347</v>
      </c>
    </row>
    <row r="80" spans="1:79" ht="46.8" x14ac:dyDescent="0.3">
      <c r="A80" s="10" t="s">
        <v>441</v>
      </c>
      <c r="B80" s="88" t="s">
        <v>326</v>
      </c>
      <c r="C80" s="14" t="s">
        <v>327</v>
      </c>
      <c r="D80" s="11" t="s">
        <v>155</v>
      </c>
      <c r="E80" s="11" t="s">
        <v>155</v>
      </c>
      <c r="F80" s="11" t="s">
        <v>155</v>
      </c>
      <c r="G80" s="11" t="s">
        <v>155</v>
      </c>
      <c r="H80" s="11" t="s">
        <v>155</v>
      </c>
      <c r="I80" s="11" t="s">
        <v>155</v>
      </c>
      <c r="J80" s="11" t="s">
        <v>155</v>
      </c>
      <c r="K80" s="11" t="s">
        <v>155</v>
      </c>
      <c r="L80" s="11" t="s">
        <v>155</v>
      </c>
      <c r="M80" s="11" t="s">
        <v>155</v>
      </c>
      <c r="N80" s="11" t="s">
        <v>155</v>
      </c>
      <c r="O80" s="11" t="s">
        <v>155</v>
      </c>
      <c r="P80" s="11" t="s">
        <v>155</v>
      </c>
      <c r="Q80" s="11" t="s">
        <v>155</v>
      </c>
      <c r="R80" s="11" t="s">
        <v>155</v>
      </c>
      <c r="S80" s="11" t="s">
        <v>155</v>
      </c>
      <c r="T80" s="11" t="s">
        <v>155</v>
      </c>
      <c r="U80" s="11" t="s">
        <v>155</v>
      </c>
      <c r="V80" s="11" t="s">
        <v>155</v>
      </c>
      <c r="W80" s="11" t="s">
        <v>155</v>
      </c>
      <c r="X80" s="11" t="s">
        <v>155</v>
      </c>
      <c r="Y80" s="11" t="s">
        <v>155</v>
      </c>
      <c r="Z80" s="11" t="s">
        <v>155</v>
      </c>
      <c r="AA80" s="11" t="s">
        <v>155</v>
      </c>
      <c r="AB80" s="11" t="s">
        <v>155</v>
      </c>
      <c r="AC80" s="11" t="s">
        <v>155</v>
      </c>
      <c r="AD80" s="11" t="s">
        <v>155</v>
      </c>
      <c r="AE80" s="11" t="s">
        <v>155</v>
      </c>
      <c r="AF80" s="11" t="s">
        <v>155</v>
      </c>
      <c r="AG80" s="11" t="s">
        <v>155</v>
      </c>
      <c r="AH80" s="11" t="s">
        <v>155</v>
      </c>
      <c r="AI80" s="11" t="s">
        <v>155</v>
      </c>
      <c r="AJ80" s="11" t="s">
        <v>155</v>
      </c>
      <c r="AK80" s="11" t="s">
        <v>155</v>
      </c>
      <c r="AL80" s="11" t="s">
        <v>155</v>
      </c>
      <c r="AM80" s="11" t="s">
        <v>155</v>
      </c>
      <c r="AN80" s="8">
        <f t="shared" si="115"/>
        <v>0</v>
      </c>
      <c r="AO80" s="8">
        <f t="shared" si="116"/>
        <v>0.98595012000000004</v>
      </c>
      <c r="AP80" s="8">
        <f t="shared" si="117"/>
        <v>0</v>
      </c>
      <c r="AQ80" s="8">
        <f t="shared" si="118"/>
        <v>0</v>
      </c>
      <c r="AR80" s="8">
        <f t="shared" si="119"/>
        <v>0.47499999999999998</v>
      </c>
      <c r="AS80" s="8">
        <f t="shared" si="120"/>
        <v>0</v>
      </c>
      <c r="AT80" s="8">
        <f t="shared" si="121"/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0.98595012000000004</v>
      </c>
      <c r="BK80" s="8">
        <v>0</v>
      </c>
      <c r="BL80" s="8">
        <v>0</v>
      </c>
      <c r="BM80" s="8">
        <v>0.47499999999999998</v>
      </c>
      <c r="BN80" s="8">
        <v>0</v>
      </c>
      <c r="BO80" s="8">
        <v>0</v>
      </c>
      <c r="BP80" s="8">
        <v>0</v>
      </c>
      <c r="BQ80" s="8">
        <v>0</v>
      </c>
      <c r="BR80" s="8">
        <v>0</v>
      </c>
      <c r="BS80" s="8">
        <v>0</v>
      </c>
      <c r="BT80" s="8">
        <v>0</v>
      </c>
      <c r="BU80" s="8">
        <v>0</v>
      </c>
      <c r="BV80" s="8">
        <v>0</v>
      </c>
      <c r="BW80" s="11" t="s">
        <v>155</v>
      </c>
      <c r="BX80" s="11" t="s">
        <v>155</v>
      </c>
      <c r="BY80" s="11" t="s">
        <v>155</v>
      </c>
      <c r="BZ80" s="11" t="s">
        <v>155</v>
      </c>
      <c r="CA80" s="14" t="s">
        <v>348</v>
      </c>
    </row>
    <row r="81" spans="1:79" s="25" customFormat="1" ht="31.2" x14ac:dyDescent="0.3">
      <c r="A81" s="24" t="s">
        <v>169</v>
      </c>
      <c r="B81" s="94" t="s">
        <v>170</v>
      </c>
      <c r="C81" s="95" t="s">
        <v>106</v>
      </c>
      <c r="D81" s="8">
        <f t="shared" ref="D81:AM81" si="122">D82+D84</f>
        <v>10.18</v>
      </c>
      <c r="E81" s="8">
        <f t="shared" si="122"/>
        <v>0</v>
      </c>
      <c r="F81" s="8">
        <f t="shared" si="122"/>
        <v>10.3074542</v>
      </c>
      <c r="G81" s="8">
        <f t="shared" si="122"/>
        <v>0</v>
      </c>
      <c r="H81" s="8">
        <f t="shared" si="122"/>
        <v>0</v>
      </c>
      <c r="I81" s="8">
        <f t="shared" si="122"/>
        <v>0</v>
      </c>
      <c r="J81" s="8">
        <f t="shared" si="122"/>
        <v>0</v>
      </c>
      <c r="K81" s="8">
        <f t="shared" si="122"/>
        <v>250</v>
      </c>
      <c r="L81" s="8">
        <f t="shared" si="122"/>
        <v>0</v>
      </c>
      <c r="M81" s="8">
        <f t="shared" si="122"/>
        <v>1.8025</v>
      </c>
      <c r="N81" s="8">
        <f t="shared" si="122"/>
        <v>0</v>
      </c>
      <c r="O81" s="8">
        <f t="shared" si="122"/>
        <v>0</v>
      </c>
      <c r="P81" s="8">
        <f t="shared" si="122"/>
        <v>0</v>
      </c>
      <c r="Q81" s="8">
        <f t="shared" si="122"/>
        <v>0</v>
      </c>
      <c r="R81" s="8">
        <f t="shared" si="122"/>
        <v>60</v>
      </c>
      <c r="S81" s="8">
        <f t="shared" si="122"/>
        <v>0</v>
      </c>
      <c r="T81" s="8">
        <f t="shared" si="122"/>
        <v>2.6874880000000001</v>
      </c>
      <c r="U81" s="8">
        <f t="shared" si="122"/>
        <v>0</v>
      </c>
      <c r="V81" s="8">
        <f t="shared" si="122"/>
        <v>0</v>
      </c>
      <c r="W81" s="8">
        <f t="shared" si="122"/>
        <v>0</v>
      </c>
      <c r="X81" s="8">
        <f t="shared" si="122"/>
        <v>0</v>
      </c>
      <c r="Y81" s="8">
        <f t="shared" si="122"/>
        <v>63</v>
      </c>
      <c r="Z81" s="8">
        <f t="shared" si="122"/>
        <v>0</v>
      </c>
      <c r="AA81" s="8">
        <f t="shared" si="122"/>
        <v>2.6874880000000001</v>
      </c>
      <c r="AB81" s="8">
        <f t="shared" si="122"/>
        <v>0</v>
      </c>
      <c r="AC81" s="8">
        <f t="shared" si="122"/>
        <v>0</v>
      </c>
      <c r="AD81" s="8">
        <f t="shared" si="122"/>
        <v>0</v>
      </c>
      <c r="AE81" s="8">
        <f t="shared" si="122"/>
        <v>0</v>
      </c>
      <c r="AF81" s="8">
        <f t="shared" si="122"/>
        <v>63</v>
      </c>
      <c r="AG81" s="8">
        <f t="shared" si="122"/>
        <v>0</v>
      </c>
      <c r="AH81" s="8">
        <f t="shared" si="122"/>
        <v>3.1299782</v>
      </c>
      <c r="AI81" s="8">
        <f t="shared" si="122"/>
        <v>0</v>
      </c>
      <c r="AJ81" s="8">
        <f t="shared" si="122"/>
        <v>0</v>
      </c>
      <c r="AK81" s="8">
        <f t="shared" si="122"/>
        <v>0</v>
      </c>
      <c r="AL81" s="8">
        <f t="shared" si="122"/>
        <v>0</v>
      </c>
      <c r="AM81" s="8">
        <f t="shared" si="122"/>
        <v>64</v>
      </c>
      <c r="AN81" s="8">
        <f t="shared" ref="AN81:AN82" si="123">AU81+BB81+BI81+BP81</f>
        <v>0</v>
      </c>
      <c r="AO81" s="8">
        <f t="shared" ref="AO81:AO83" si="124">AV81+BC81+BJ81+BQ81</f>
        <v>18.472457599999998</v>
      </c>
      <c r="AP81" s="8">
        <f t="shared" ref="AP81:AP83" si="125">AW81+BD81+BK81+BR81</f>
        <v>0</v>
      </c>
      <c r="AQ81" s="8">
        <f t="shared" ref="AQ81:AQ83" si="126">AX81+BE81+BL81+BS81</f>
        <v>0</v>
      </c>
      <c r="AR81" s="8">
        <f t="shared" ref="AR81:AR83" si="127">AY81+BF81+BM81+BT81</f>
        <v>0</v>
      </c>
      <c r="AS81" s="8">
        <f t="shared" ref="AS81:AS83" si="128">AZ81+BG81+BN81+BU81</f>
        <v>0</v>
      </c>
      <c r="AT81" s="8">
        <f t="shared" ref="AT81:AT83" si="129">BA81+BH81+BO81+BV81</f>
        <v>660</v>
      </c>
      <c r="AU81" s="8">
        <f t="shared" ref="AU81:BV81" si="130">AU82+AU84</f>
        <v>0</v>
      </c>
      <c r="AV81" s="8">
        <f t="shared" si="130"/>
        <v>1.9072773999999999</v>
      </c>
      <c r="AW81" s="8">
        <f t="shared" si="130"/>
        <v>0</v>
      </c>
      <c r="AX81" s="8">
        <f t="shared" si="130"/>
        <v>0</v>
      </c>
      <c r="AY81" s="8">
        <f t="shared" si="130"/>
        <v>0</v>
      </c>
      <c r="AZ81" s="8">
        <f t="shared" si="130"/>
        <v>0</v>
      </c>
      <c r="BA81" s="8">
        <f t="shared" si="130"/>
        <v>53</v>
      </c>
      <c r="BB81" s="8">
        <f t="shared" si="130"/>
        <v>0</v>
      </c>
      <c r="BC81" s="8">
        <f t="shared" si="130"/>
        <v>4.0251802000000003</v>
      </c>
      <c r="BD81" s="8">
        <f t="shared" si="130"/>
        <v>0</v>
      </c>
      <c r="BE81" s="8">
        <f t="shared" si="130"/>
        <v>0</v>
      </c>
      <c r="BF81" s="8">
        <f t="shared" si="130"/>
        <v>0</v>
      </c>
      <c r="BG81" s="8">
        <f t="shared" si="130"/>
        <v>0</v>
      </c>
      <c r="BH81" s="8">
        <f t="shared" si="130"/>
        <v>132</v>
      </c>
      <c r="BI81" s="8">
        <f t="shared" si="130"/>
        <v>0</v>
      </c>
      <c r="BJ81" s="8">
        <f t="shared" si="130"/>
        <v>12.54</v>
      </c>
      <c r="BK81" s="8">
        <f t="shared" si="130"/>
        <v>0</v>
      </c>
      <c r="BL81" s="8">
        <f t="shared" si="130"/>
        <v>0</v>
      </c>
      <c r="BM81" s="8">
        <f t="shared" si="130"/>
        <v>0</v>
      </c>
      <c r="BN81" s="8">
        <f t="shared" si="130"/>
        <v>0</v>
      </c>
      <c r="BO81" s="8">
        <f t="shared" si="130"/>
        <v>475</v>
      </c>
      <c r="BP81" s="8">
        <f t="shared" si="130"/>
        <v>0</v>
      </c>
      <c r="BQ81" s="8">
        <f t="shared" si="130"/>
        <v>0</v>
      </c>
      <c r="BR81" s="8">
        <f t="shared" si="130"/>
        <v>0</v>
      </c>
      <c r="BS81" s="8">
        <f t="shared" si="130"/>
        <v>0</v>
      </c>
      <c r="BT81" s="8">
        <f t="shared" si="130"/>
        <v>0</v>
      </c>
      <c r="BU81" s="8">
        <f t="shared" si="130"/>
        <v>0</v>
      </c>
      <c r="BV81" s="8">
        <f t="shared" si="130"/>
        <v>0</v>
      </c>
      <c r="BW81" s="8">
        <v>0</v>
      </c>
      <c r="BX81" s="8">
        <v>0</v>
      </c>
      <c r="BY81" s="8">
        <v>11.294981599999998</v>
      </c>
      <c r="BZ81" s="8">
        <v>157.36704100438646</v>
      </c>
      <c r="CA81" s="96" t="s">
        <v>155</v>
      </c>
    </row>
    <row r="82" spans="1:79" s="25" customFormat="1" ht="32.4" x14ac:dyDescent="0.3">
      <c r="A82" s="24" t="s">
        <v>171</v>
      </c>
      <c r="B82" s="97" t="s">
        <v>172</v>
      </c>
      <c r="C82" s="95" t="s">
        <v>106</v>
      </c>
      <c r="D82" s="8">
        <f>D83</f>
        <v>7.21</v>
      </c>
      <c r="E82" s="8">
        <f>E83</f>
        <v>0</v>
      </c>
      <c r="F82" s="8">
        <f t="shared" ref="F82:K82" si="131">F83</f>
        <v>7.21</v>
      </c>
      <c r="G82" s="8">
        <f t="shared" si="131"/>
        <v>0</v>
      </c>
      <c r="H82" s="8">
        <f t="shared" si="131"/>
        <v>0</v>
      </c>
      <c r="I82" s="8">
        <f t="shared" si="131"/>
        <v>0</v>
      </c>
      <c r="J82" s="8">
        <f t="shared" si="131"/>
        <v>0</v>
      </c>
      <c r="K82" s="8">
        <f t="shared" si="131"/>
        <v>243</v>
      </c>
      <c r="L82" s="8">
        <f>L83</f>
        <v>0</v>
      </c>
      <c r="M82" s="8">
        <f t="shared" ref="M82:AM82" si="132">M83</f>
        <v>1.8025</v>
      </c>
      <c r="N82" s="8">
        <f t="shared" si="132"/>
        <v>0</v>
      </c>
      <c r="O82" s="8">
        <f t="shared" si="132"/>
        <v>0</v>
      </c>
      <c r="P82" s="8">
        <f t="shared" si="132"/>
        <v>0</v>
      </c>
      <c r="Q82" s="8">
        <f t="shared" si="132"/>
        <v>0</v>
      </c>
      <c r="R82" s="8">
        <f t="shared" si="132"/>
        <v>60</v>
      </c>
      <c r="S82" s="8">
        <f t="shared" si="132"/>
        <v>0</v>
      </c>
      <c r="T82" s="8">
        <f t="shared" si="132"/>
        <v>1.8025</v>
      </c>
      <c r="U82" s="8">
        <f t="shared" si="132"/>
        <v>0</v>
      </c>
      <c r="V82" s="8">
        <f t="shared" si="132"/>
        <v>0</v>
      </c>
      <c r="W82" s="8">
        <f t="shared" si="132"/>
        <v>0</v>
      </c>
      <c r="X82" s="8">
        <f t="shared" si="132"/>
        <v>0</v>
      </c>
      <c r="Y82" s="8">
        <f t="shared" si="132"/>
        <v>61</v>
      </c>
      <c r="Z82" s="8">
        <f t="shared" si="132"/>
        <v>0</v>
      </c>
      <c r="AA82" s="8">
        <f t="shared" si="132"/>
        <v>1.8025</v>
      </c>
      <c r="AB82" s="8">
        <f t="shared" si="132"/>
        <v>0</v>
      </c>
      <c r="AC82" s="8">
        <f t="shared" si="132"/>
        <v>0</v>
      </c>
      <c r="AD82" s="8">
        <f t="shared" si="132"/>
        <v>0</v>
      </c>
      <c r="AE82" s="8">
        <f t="shared" si="132"/>
        <v>0</v>
      </c>
      <c r="AF82" s="8">
        <f t="shared" si="132"/>
        <v>61</v>
      </c>
      <c r="AG82" s="8">
        <f t="shared" si="132"/>
        <v>0</v>
      </c>
      <c r="AH82" s="8">
        <f t="shared" si="132"/>
        <v>1.8025</v>
      </c>
      <c r="AI82" s="8">
        <f t="shared" si="132"/>
        <v>0</v>
      </c>
      <c r="AJ82" s="8">
        <f t="shared" si="132"/>
        <v>0</v>
      </c>
      <c r="AK82" s="8">
        <f t="shared" si="132"/>
        <v>0</v>
      </c>
      <c r="AL82" s="8">
        <f t="shared" si="132"/>
        <v>0</v>
      </c>
      <c r="AM82" s="8">
        <f t="shared" si="132"/>
        <v>61</v>
      </c>
      <c r="AN82" s="8">
        <f t="shared" si="123"/>
        <v>0</v>
      </c>
      <c r="AO82" s="8">
        <f t="shared" si="124"/>
        <v>18.472457599999998</v>
      </c>
      <c r="AP82" s="8">
        <f t="shared" si="125"/>
        <v>0</v>
      </c>
      <c r="AQ82" s="8">
        <f t="shared" si="126"/>
        <v>0</v>
      </c>
      <c r="AR82" s="8">
        <f t="shared" si="127"/>
        <v>0</v>
      </c>
      <c r="AS82" s="8">
        <f t="shared" si="128"/>
        <v>0</v>
      </c>
      <c r="AT82" s="8">
        <f t="shared" si="129"/>
        <v>660</v>
      </c>
      <c r="AU82" s="8">
        <f>AU83</f>
        <v>0</v>
      </c>
      <c r="AV82" s="8">
        <f t="shared" ref="AV82:BV82" si="133">AV83</f>
        <v>1.9072773999999999</v>
      </c>
      <c r="AW82" s="8">
        <f t="shared" si="133"/>
        <v>0</v>
      </c>
      <c r="AX82" s="8">
        <f t="shared" si="133"/>
        <v>0</v>
      </c>
      <c r="AY82" s="8">
        <f t="shared" si="133"/>
        <v>0</v>
      </c>
      <c r="AZ82" s="8">
        <f t="shared" si="133"/>
        <v>0</v>
      </c>
      <c r="BA82" s="8">
        <f t="shared" si="133"/>
        <v>53</v>
      </c>
      <c r="BB82" s="8">
        <f t="shared" si="133"/>
        <v>0</v>
      </c>
      <c r="BC82" s="8">
        <f t="shared" si="133"/>
        <v>4.0251802000000003</v>
      </c>
      <c r="BD82" s="8">
        <f t="shared" si="133"/>
        <v>0</v>
      </c>
      <c r="BE82" s="8">
        <f t="shared" si="133"/>
        <v>0</v>
      </c>
      <c r="BF82" s="8">
        <f t="shared" si="133"/>
        <v>0</v>
      </c>
      <c r="BG82" s="8">
        <f t="shared" si="133"/>
        <v>0</v>
      </c>
      <c r="BH82" s="8">
        <f t="shared" si="133"/>
        <v>132</v>
      </c>
      <c r="BI82" s="8">
        <f t="shared" si="133"/>
        <v>0</v>
      </c>
      <c r="BJ82" s="8">
        <f t="shared" si="133"/>
        <v>12.54</v>
      </c>
      <c r="BK82" s="8">
        <f t="shared" si="133"/>
        <v>0</v>
      </c>
      <c r="BL82" s="8">
        <f t="shared" si="133"/>
        <v>0</v>
      </c>
      <c r="BM82" s="8">
        <f t="shared" si="133"/>
        <v>0</v>
      </c>
      <c r="BN82" s="8">
        <f t="shared" si="133"/>
        <v>0</v>
      </c>
      <c r="BO82" s="8">
        <f t="shared" si="133"/>
        <v>475</v>
      </c>
      <c r="BP82" s="8">
        <f t="shared" si="133"/>
        <v>0</v>
      </c>
      <c r="BQ82" s="8">
        <f t="shared" si="133"/>
        <v>0</v>
      </c>
      <c r="BR82" s="8">
        <f t="shared" si="133"/>
        <v>0</v>
      </c>
      <c r="BS82" s="8">
        <f t="shared" si="133"/>
        <v>0</v>
      </c>
      <c r="BT82" s="8">
        <f t="shared" si="133"/>
        <v>0</v>
      </c>
      <c r="BU82" s="8">
        <f t="shared" si="133"/>
        <v>0</v>
      </c>
      <c r="BV82" s="8">
        <f t="shared" si="133"/>
        <v>0</v>
      </c>
      <c r="BW82" s="8">
        <v>0</v>
      </c>
      <c r="BX82" s="8">
        <v>0</v>
      </c>
      <c r="BY82" s="8">
        <v>13.0649576</v>
      </c>
      <c r="BZ82" s="8">
        <v>241.60809246417014</v>
      </c>
      <c r="CA82" s="96" t="s">
        <v>155</v>
      </c>
    </row>
    <row r="83" spans="1:79" s="25" customFormat="1" ht="31.2" x14ac:dyDescent="0.3">
      <c r="A83" s="10" t="s">
        <v>318</v>
      </c>
      <c r="B83" s="14" t="s">
        <v>196</v>
      </c>
      <c r="C83" s="98" t="s">
        <v>197</v>
      </c>
      <c r="D83" s="11">
        <v>7.21</v>
      </c>
      <c r="E83" s="8">
        <v>0</v>
      </c>
      <c r="F83" s="7">
        <f t="shared" ref="F83" si="134">M83+T83+AA83+AH83</f>
        <v>7.21</v>
      </c>
      <c r="G83" s="7">
        <f t="shared" ref="G83" si="135">N83+U83+AB83+AI83</f>
        <v>0</v>
      </c>
      <c r="H83" s="7">
        <f t="shared" ref="H83" si="136">O83+V83+AC83+AJ83</f>
        <v>0</v>
      </c>
      <c r="I83" s="7">
        <f t="shared" ref="I83" si="137">P83+W83+AD83+AK83</f>
        <v>0</v>
      </c>
      <c r="J83" s="7">
        <f t="shared" ref="J83" si="138">Q83+X83+AE83+AL83</f>
        <v>0</v>
      </c>
      <c r="K83" s="7">
        <f>R83+Y83+AF83+AM83</f>
        <v>243</v>
      </c>
      <c r="L83" s="8">
        <v>0</v>
      </c>
      <c r="M83" s="8">
        <v>1.8025</v>
      </c>
      <c r="N83" s="8">
        <v>0</v>
      </c>
      <c r="O83" s="8">
        <v>0</v>
      </c>
      <c r="P83" s="8">
        <v>0</v>
      </c>
      <c r="Q83" s="8">
        <v>0</v>
      </c>
      <c r="R83" s="8">
        <v>60</v>
      </c>
      <c r="S83" s="8">
        <v>0</v>
      </c>
      <c r="T83" s="8">
        <v>1.8025</v>
      </c>
      <c r="U83" s="8">
        <v>0</v>
      </c>
      <c r="V83" s="8">
        <v>0</v>
      </c>
      <c r="W83" s="8">
        <v>0</v>
      </c>
      <c r="X83" s="8">
        <v>0</v>
      </c>
      <c r="Y83" s="8">
        <v>61</v>
      </c>
      <c r="Z83" s="8">
        <v>0</v>
      </c>
      <c r="AA83" s="8">
        <v>1.8025</v>
      </c>
      <c r="AB83" s="8">
        <v>0</v>
      </c>
      <c r="AC83" s="8">
        <v>0</v>
      </c>
      <c r="AD83" s="8">
        <v>0</v>
      </c>
      <c r="AE83" s="8">
        <v>0</v>
      </c>
      <c r="AF83" s="8">
        <v>61</v>
      </c>
      <c r="AG83" s="8">
        <v>0</v>
      </c>
      <c r="AH83" s="8">
        <v>1.8025</v>
      </c>
      <c r="AI83" s="8">
        <v>0</v>
      </c>
      <c r="AJ83" s="8">
        <v>0</v>
      </c>
      <c r="AK83" s="8">
        <v>0</v>
      </c>
      <c r="AL83" s="8">
        <v>0</v>
      </c>
      <c r="AM83" s="8">
        <v>61</v>
      </c>
      <c r="AN83" s="8">
        <v>0</v>
      </c>
      <c r="AO83" s="8">
        <f t="shared" si="124"/>
        <v>18.472457599999998</v>
      </c>
      <c r="AP83" s="8">
        <f t="shared" si="125"/>
        <v>0</v>
      </c>
      <c r="AQ83" s="8">
        <f t="shared" si="126"/>
        <v>0</v>
      </c>
      <c r="AR83" s="8">
        <f t="shared" si="127"/>
        <v>0</v>
      </c>
      <c r="AS83" s="8">
        <f t="shared" si="128"/>
        <v>0</v>
      </c>
      <c r="AT83" s="8">
        <f t="shared" si="129"/>
        <v>660</v>
      </c>
      <c r="AU83" s="8">
        <v>0</v>
      </c>
      <c r="AV83" s="8">
        <v>1.9072773999999999</v>
      </c>
      <c r="AW83" s="8">
        <v>0</v>
      </c>
      <c r="AX83" s="8">
        <v>0</v>
      </c>
      <c r="AY83" s="8">
        <v>0</v>
      </c>
      <c r="AZ83" s="8">
        <v>0</v>
      </c>
      <c r="BA83" s="8">
        <v>53</v>
      </c>
      <c r="BB83" s="8">
        <v>0</v>
      </c>
      <c r="BC83" s="8">
        <v>4.0251802000000003</v>
      </c>
      <c r="BD83" s="8">
        <v>0</v>
      </c>
      <c r="BE83" s="8">
        <v>0</v>
      </c>
      <c r="BF83" s="8">
        <v>0</v>
      </c>
      <c r="BG83" s="8">
        <v>0</v>
      </c>
      <c r="BH83" s="8">
        <v>132</v>
      </c>
      <c r="BI83" s="8">
        <v>0</v>
      </c>
      <c r="BJ83" s="8">
        <v>12.54</v>
      </c>
      <c r="BK83" s="8">
        <v>0</v>
      </c>
      <c r="BL83" s="8">
        <v>0</v>
      </c>
      <c r="BM83" s="8">
        <v>0</v>
      </c>
      <c r="BN83" s="8">
        <v>0</v>
      </c>
      <c r="BO83" s="8">
        <v>475</v>
      </c>
      <c r="BP83" s="8">
        <v>0</v>
      </c>
      <c r="BQ83" s="8">
        <v>0</v>
      </c>
      <c r="BR83" s="8">
        <v>0</v>
      </c>
      <c r="BS83" s="8">
        <v>0</v>
      </c>
      <c r="BT83" s="8">
        <v>0</v>
      </c>
      <c r="BU83" s="8">
        <v>0</v>
      </c>
      <c r="BV83" s="8">
        <v>0</v>
      </c>
      <c r="BW83" s="8">
        <v>0</v>
      </c>
      <c r="BX83" s="8">
        <v>0</v>
      </c>
      <c r="BY83" s="8">
        <v>13.0649576</v>
      </c>
      <c r="BZ83" s="8">
        <v>241.60809246417014</v>
      </c>
      <c r="CA83" s="17" t="s">
        <v>198</v>
      </c>
    </row>
    <row r="84" spans="1:79" s="25" customFormat="1" ht="32.4" x14ac:dyDescent="0.35">
      <c r="A84" s="24" t="s">
        <v>174</v>
      </c>
      <c r="B84" s="99" t="s">
        <v>175</v>
      </c>
      <c r="C84" s="95" t="s">
        <v>106</v>
      </c>
      <c r="D84" s="7">
        <f>SUM(D85)</f>
        <v>2.97</v>
      </c>
      <c r="E84" s="7">
        <f t="shared" ref="E84:AL84" si="139">SUM(E85)</f>
        <v>0</v>
      </c>
      <c r="F84" s="7">
        <f>M84+T84+AA84+AH84</f>
        <v>3.0974542</v>
      </c>
      <c r="G84" s="7">
        <f t="shared" ref="G84" si="140">N84+U84+AB84+AI84</f>
        <v>0</v>
      </c>
      <c r="H84" s="7">
        <f t="shared" ref="H84" si="141">O84+V84+AC84+AJ84</f>
        <v>0</v>
      </c>
      <c r="I84" s="7">
        <f t="shared" ref="I84" si="142">P84+W84+AD84+AK84</f>
        <v>0</v>
      </c>
      <c r="J84" s="7">
        <f t="shared" ref="J84" si="143">Q84+X84+AE84+AL84</f>
        <v>0</v>
      </c>
      <c r="K84" s="7">
        <f t="shared" ref="K84" si="144">R84+Y84+AF84+AM84</f>
        <v>7</v>
      </c>
      <c r="L84" s="7">
        <f t="shared" si="139"/>
        <v>0</v>
      </c>
      <c r="M84" s="7">
        <f t="shared" si="139"/>
        <v>0</v>
      </c>
      <c r="N84" s="7">
        <f t="shared" si="139"/>
        <v>0</v>
      </c>
      <c r="O84" s="7">
        <f t="shared" si="139"/>
        <v>0</v>
      </c>
      <c r="P84" s="7">
        <f t="shared" si="139"/>
        <v>0</v>
      </c>
      <c r="Q84" s="7">
        <f t="shared" si="139"/>
        <v>0</v>
      </c>
      <c r="R84" s="100">
        <f t="shared" ref="R84" si="145">R85</f>
        <v>0</v>
      </c>
      <c r="S84" s="7">
        <f t="shared" si="139"/>
        <v>0</v>
      </c>
      <c r="T84" s="7">
        <f t="shared" si="139"/>
        <v>0.884988</v>
      </c>
      <c r="U84" s="7">
        <f t="shared" si="139"/>
        <v>0</v>
      </c>
      <c r="V84" s="7">
        <f t="shared" si="139"/>
        <v>0</v>
      </c>
      <c r="W84" s="7">
        <f t="shared" si="139"/>
        <v>0</v>
      </c>
      <c r="X84" s="7">
        <f t="shared" si="139"/>
        <v>0</v>
      </c>
      <c r="Y84" s="100">
        <f t="shared" ref="Y84" si="146">Y85</f>
        <v>2</v>
      </c>
      <c r="Z84" s="7">
        <f t="shared" si="139"/>
        <v>0</v>
      </c>
      <c r="AA84" s="7">
        <f t="shared" si="139"/>
        <v>0.884988</v>
      </c>
      <c r="AB84" s="7">
        <f t="shared" si="139"/>
        <v>0</v>
      </c>
      <c r="AC84" s="7">
        <f t="shared" si="139"/>
        <v>0</v>
      </c>
      <c r="AD84" s="7">
        <f t="shared" si="139"/>
        <v>0</v>
      </c>
      <c r="AE84" s="7">
        <f t="shared" si="139"/>
        <v>0</v>
      </c>
      <c r="AF84" s="100">
        <f t="shared" ref="AF84" si="147">AF85</f>
        <v>2</v>
      </c>
      <c r="AG84" s="7">
        <f t="shared" si="139"/>
        <v>0</v>
      </c>
      <c r="AH84" s="7">
        <f t="shared" si="139"/>
        <v>1.3274782000000001</v>
      </c>
      <c r="AI84" s="7">
        <f t="shared" si="139"/>
        <v>0</v>
      </c>
      <c r="AJ84" s="7">
        <f t="shared" si="139"/>
        <v>0</v>
      </c>
      <c r="AK84" s="7">
        <f t="shared" si="139"/>
        <v>0</v>
      </c>
      <c r="AL84" s="7">
        <f t="shared" si="139"/>
        <v>0</v>
      </c>
      <c r="AM84" s="101">
        <f t="shared" ref="AM84" si="148">AM85</f>
        <v>3</v>
      </c>
      <c r="AN84" s="8">
        <f t="shared" ref="AN84:AN88" si="149">AU84+BB84+BI84+BP84</f>
        <v>0</v>
      </c>
      <c r="AO84" s="8">
        <f t="shared" ref="AO84" si="150">AV84+BC84+BJ84+BQ84</f>
        <v>0</v>
      </c>
      <c r="AP84" s="8">
        <f t="shared" ref="AP84" si="151">AW84+BD84+BK84+BR84</f>
        <v>0</v>
      </c>
      <c r="AQ84" s="8">
        <f t="shared" ref="AQ84" si="152">AX84+BE84+BL84+BS84</f>
        <v>0</v>
      </c>
      <c r="AR84" s="8">
        <f t="shared" ref="AR84" si="153">AY84+BF84+BM84+BT84</f>
        <v>0</v>
      </c>
      <c r="AS84" s="8">
        <f t="shared" ref="AS84" si="154">AZ84+BG84+BN84+BU84</f>
        <v>0</v>
      </c>
      <c r="AT84" s="8">
        <f t="shared" ref="AT84" si="155">BA84+BH84+BO84+BV84</f>
        <v>0</v>
      </c>
      <c r="AU84" s="8">
        <f>SUM(AU85)</f>
        <v>0</v>
      </c>
      <c r="AV84" s="8">
        <f t="shared" ref="AV84:BV84" si="156">SUM(AV85)</f>
        <v>0</v>
      </c>
      <c r="AW84" s="8">
        <f t="shared" si="156"/>
        <v>0</v>
      </c>
      <c r="AX84" s="8">
        <f t="shared" si="156"/>
        <v>0</v>
      </c>
      <c r="AY84" s="8">
        <f t="shared" si="156"/>
        <v>0</v>
      </c>
      <c r="AZ84" s="8">
        <f t="shared" si="156"/>
        <v>0</v>
      </c>
      <c r="BA84" s="8">
        <f t="shared" si="156"/>
        <v>0</v>
      </c>
      <c r="BB84" s="8">
        <f t="shared" si="156"/>
        <v>0</v>
      </c>
      <c r="BC84" s="8">
        <f t="shared" si="156"/>
        <v>0</v>
      </c>
      <c r="BD84" s="8">
        <f t="shared" si="156"/>
        <v>0</v>
      </c>
      <c r="BE84" s="8">
        <f t="shared" si="156"/>
        <v>0</v>
      </c>
      <c r="BF84" s="8">
        <f t="shared" si="156"/>
        <v>0</v>
      </c>
      <c r="BG84" s="8">
        <f t="shared" si="156"/>
        <v>0</v>
      </c>
      <c r="BH84" s="8">
        <f t="shared" si="156"/>
        <v>0</v>
      </c>
      <c r="BI84" s="8">
        <f t="shared" si="156"/>
        <v>0</v>
      </c>
      <c r="BJ84" s="8">
        <f t="shared" si="156"/>
        <v>0</v>
      </c>
      <c r="BK84" s="8">
        <f t="shared" si="156"/>
        <v>0</v>
      </c>
      <c r="BL84" s="8">
        <f t="shared" si="156"/>
        <v>0</v>
      </c>
      <c r="BM84" s="8">
        <f t="shared" si="156"/>
        <v>0</v>
      </c>
      <c r="BN84" s="8">
        <f t="shared" si="156"/>
        <v>0</v>
      </c>
      <c r="BO84" s="8">
        <f t="shared" si="156"/>
        <v>0</v>
      </c>
      <c r="BP84" s="8">
        <f t="shared" si="156"/>
        <v>0</v>
      </c>
      <c r="BQ84" s="8">
        <f t="shared" si="156"/>
        <v>0</v>
      </c>
      <c r="BR84" s="8">
        <f t="shared" si="156"/>
        <v>0</v>
      </c>
      <c r="BS84" s="8">
        <f t="shared" si="156"/>
        <v>0</v>
      </c>
      <c r="BT84" s="8">
        <f t="shared" si="156"/>
        <v>0</v>
      </c>
      <c r="BU84" s="8">
        <f t="shared" si="156"/>
        <v>0</v>
      </c>
      <c r="BV84" s="8">
        <f t="shared" si="156"/>
        <v>0</v>
      </c>
      <c r="BW84" s="8">
        <v>0</v>
      </c>
      <c r="BX84" s="8">
        <v>0</v>
      </c>
      <c r="BY84" s="8">
        <v>-1.769976</v>
      </c>
      <c r="BZ84" s="8">
        <v>-100</v>
      </c>
      <c r="CA84" s="102" t="s">
        <v>155</v>
      </c>
    </row>
    <row r="85" spans="1:79" s="25" customFormat="1" ht="46.8" x14ac:dyDescent="0.3">
      <c r="A85" s="10" t="s">
        <v>176</v>
      </c>
      <c r="B85" s="103" t="s">
        <v>173</v>
      </c>
      <c r="C85" s="90" t="s">
        <v>177</v>
      </c>
      <c r="D85" s="7">
        <v>2.97</v>
      </c>
      <c r="E85" s="8">
        <v>0</v>
      </c>
      <c r="F85" s="7">
        <f t="shared" ref="F85" si="157">M85+T85+AA85+AH85</f>
        <v>3.0974542</v>
      </c>
      <c r="G85" s="7">
        <f t="shared" ref="G85" si="158">N85+U85+AB85+AI85</f>
        <v>0</v>
      </c>
      <c r="H85" s="7">
        <f t="shared" ref="H85" si="159">O85+V85+AC85+AJ85</f>
        <v>0</v>
      </c>
      <c r="I85" s="7">
        <f t="shared" ref="I85" si="160">P85+W85+AD85+AK85</f>
        <v>0</v>
      </c>
      <c r="J85" s="7">
        <f t="shared" ref="J85" si="161">Q85+X85+AE85+AL85</f>
        <v>0</v>
      </c>
      <c r="K85" s="7">
        <f t="shared" ref="K85" si="162">R85+Y85+AF85+AM85</f>
        <v>7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0.884988</v>
      </c>
      <c r="U85" s="8">
        <v>0</v>
      </c>
      <c r="V85" s="8">
        <v>0</v>
      </c>
      <c r="W85" s="8">
        <v>0</v>
      </c>
      <c r="X85" s="8">
        <v>0</v>
      </c>
      <c r="Y85" s="8">
        <v>2</v>
      </c>
      <c r="Z85" s="8">
        <v>0</v>
      </c>
      <c r="AA85" s="8">
        <v>0.884988</v>
      </c>
      <c r="AB85" s="8">
        <v>0</v>
      </c>
      <c r="AC85" s="8">
        <v>0</v>
      </c>
      <c r="AD85" s="8">
        <v>0</v>
      </c>
      <c r="AE85" s="8">
        <v>0</v>
      </c>
      <c r="AF85" s="8">
        <v>2</v>
      </c>
      <c r="AG85" s="8">
        <v>0</v>
      </c>
      <c r="AH85" s="8">
        <v>1.3274782000000001</v>
      </c>
      <c r="AI85" s="8">
        <v>0</v>
      </c>
      <c r="AJ85" s="8">
        <v>0</v>
      </c>
      <c r="AK85" s="8">
        <v>0</v>
      </c>
      <c r="AL85" s="8">
        <v>0</v>
      </c>
      <c r="AM85" s="8">
        <v>3</v>
      </c>
      <c r="AN85" s="8">
        <v>0</v>
      </c>
      <c r="AO85" s="8">
        <v>0</v>
      </c>
      <c r="AP85" s="8">
        <v>0</v>
      </c>
      <c r="AQ85" s="8">
        <v>0</v>
      </c>
      <c r="AR85" s="8">
        <v>0</v>
      </c>
      <c r="AS85" s="8">
        <v>0</v>
      </c>
      <c r="AT85" s="8">
        <v>0</v>
      </c>
      <c r="AU85" s="8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8">
        <v>0</v>
      </c>
      <c r="BB85" s="8">
        <v>0</v>
      </c>
      <c r="BC85" s="8">
        <v>0</v>
      </c>
      <c r="BD85" s="8">
        <v>0</v>
      </c>
      <c r="BE85" s="8">
        <v>0</v>
      </c>
      <c r="BF85" s="8">
        <v>0</v>
      </c>
      <c r="BG85" s="8">
        <v>0</v>
      </c>
      <c r="BH85" s="8">
        <v>0</v>
      </c>
      <c r="BI85" s="8">
        <v>0</v>
      </c>
      <c r="BJ85" s="8">
        <v>0</v>
      </c>
      <c r="BK85" s="8">
        <v>0</v>
      </c>
      <c r="BL85" s="8">
        <v>0</v>
      </c>
      <c r="BM85" s="8">
        <v>0</v>
      </c>
      <c r="BN85" s="8">
        <v>0</v>
      </c>
      <c r="BO85" s="8">
        <v>0</v>
      </c>
      <c r="BP85" s="8">
        <v>0</v>
      </c>
      <c r="BQ85" s="8">
        <v>0</v>
      </c>
      <c r="BR85" s="8">
        <v>0</v>
      </c>
      <c r="BS85" s="8">
        <v>0</v>
      </c>
      <c r="BT85" s="8">
        <v>0</v>
      </c>
      <c r="BU85" s="8">
        <v>0</v>
      </c>
      <c r="BV85" s="8">
        <v>0</v>
      </c>
      <c r="BW85" s="8">
        <v>0</v>
      </c>
      <c r="BX85" s="8">
        <v>0</v>
      </c>
      <c r="BY85" s="8">
        <v>-1.769976</v>
      </c>
      <c r="BZ85" s="8">
        <v>-100</v>
      </c>
      <c r="CA85" s="17" t="s">
        <v>198</v>
      </c>
    </row>
    <row r="86" spans="1:79" ht="62.4" x14ac:dyDescent="0.3">
      <c r="A86" s="104" t="s">
        <v>145</v>
      </c>
      <c r="B86" s="105" t="s">
        <v>146</v>
      </c>
      <c r="C86" s="106" t="s">
        <v>106</v>
      </c>
      <c r="D86" s="68" t="s">
        <v>155</v>
      </c>
      <c r="E86" s="68" t="s">
        <v>155</v>
      </c>
      <c r="F86" s="68" t="s">
        <v>155</v>
      </c>
      <c r="G86" s="68" t="s">
        <v>155</v>
      </c>
      <c r="H86" s="68" t="s">
        <v>155</v>
      </c>
      <c r="I86" s="68" t="s">
        <v>155</v>
      </c>
      <c r="J86" s="68" t="s">
        <v>155</v>
      </c>
      <c r="K86" s="68" t="s">
        <v>155</v>
      </c>
      <c r="L86" s="68" t="s">
        <v>155</v>
      </c>
      <c r="M86" s="68" t="s">
        <v>155</v>
      </c>
      <c r="N86" s="68" t="s">
        <v>155</v>
      </c>
      <c r="O86" s="68" t="s">
        <v>155</v>
      </c>
      <c r="P86" s="68" t="s">
        <v>155</v>
      </c>
      <c r="Q86" s="68" t="s">
        <v>155</v>
      </c>
      <c r="R86" s="68" t="s">
        <v>155</v>
      </c>
      <c r="S86" s="68" t="s">
        <v>155</v>
      </c>
      <c r="T86" s="68" t="s">
        <v>155</v>
      </c>
      <c r="U86" s="68" t="s">
        <v>155</v>
      </c>
      <c r="V86" s="68" t="s">
        <v>155</v>
      </c>
      <c r="W86" s="68" t="s">
        <v>155</v>
      </c>
      <c r="X86" s="68" t="s">
        <v>155</v>
      </c>
      <c r="Y86" s="68" t="s">
        <v>155</v>
      </c>
      <c r="Z86" s="68" t="s">
        <v>155</v>
      </c>
      <c r="AA86" s="68" t="s">
        <v>155</v>
      </c>
      <c r="AB86" s="68" t="s">
        <v>155</v>
      </c>
      <c r="AC86" s="68" t="s">
        <v>155</v>
      </c>
      <c r="AD86" s="68" t="s">
        <v>155</v>
      </c>
      <c r="AE86" s="68" t="s">
        <v>155</v>
      </c>
      <c r="AF86" s="68" t="s">
        <v>155</v>
      </c>
      <c r="AG86" s="68" t="s">
        <v>155</v>
      </c>
      <c r="AH86" s="68" t="s">
        <v>155</v>
      </c>
      <c r="AI86" s="68" t="s">
        <v>155</v>
      </c>
      <c r="AJ86" s="68" t="s">
        <v>155</v>
      </c>
      <c r="AK86" s="68" t="s">
        <v>155</v>
      </c>
      <c r="AL86" s="68" t="s">
        <v>155</v>
      </c>
      <c r="AM86" s="68" t="s">
        <v>155</v>
      </c>
      <c r="AN86" s="68" t="s">
        <v>155</v>
      </c>
      <c r="AO86" s="68" t="s">
        <v>155</v>
      </c>
      <c r="AP86" s="68" t="s">
        <v>155</v>
      </c>
      <c r="AQ86" s="68" t="s">
        <v>155</v>
      </c>
      <c r="AR86" s="68" t="s">
        <v>155</v>
      </c>
      <c r="AS86" s="68" t="s">
        <v>155</v>
      </c>
      <c r="AT86" s="68" t="s">
        <v>155</v>
      </c>
      <c r="AU86" s="68" t="s">
        <v>155</v>
      </c>
      <c r="AV86" s="68" t="s">
        <v>155</v>
      </c>
      <c r="AW86" s="68" t="s">
        <v>155</v>
      </c>
      <c r="AX86" s="68" t="s">
        <v>155</v>
      </c>
      <c r="AY86" s="68" t="s">
        <v>155</v>
      </c>
      <c r="AZ86" s="68" t="s">
        <v>155</v>
      </c>
      <c r="BA86" s="68" t="s">
        <v>155</v>
      </c>
      <c r="BB86" s="68" t="s">
        <v>155</v>
      </c>
      <c r="BC86" s="68" t="s">
        <v>155</v>
      </c>
      <c r="BD86" s="68" t="s">
        <v>155</v>
      </c>
      <c r="BE86" s="68" t="s">
        <v>155</v>
      </c>
      <c r="BF86" s="68" t="s">
        <v>155</v>
      </c>
      <c r="BG86" s="68" t="s">
        <v>155</v>
      </c>
      <c r="BH86" s="68" t="s">
        <v>155</v>
      </c>
      <c r="BI86" s="68" t="s">
        <v>155</v>
      </c>
      <c r="BJ86" s="68" t="s">
        <v>155</v>
      </c>
      <c r="BK86" s="68" t="s">
        <v>155</v>
      </c>
      <c r="BL86" s="68" t="s">
        <v>155</v>
      </c>
      <c r="BM86" s="68" t="s">
        <v>155</v>
      </c>
      <c r="BN86" s="68" t="s">
        <v>155</v>
      </c>
      <c r="BO86" s="68" t="s">
        <v>155</v>
      </c>
      <c r="BP86" s="68" t="s">
        <v>155</v>
      </c>
      <c r="BQ86" s="68" t="s">
        <v>155</v>
      </c>
      <c r="BR86" s="68" t="s">
        <v>155</v>
      </c>
      <c r="BS86" s="68" t="s">
        <v>155</v>
      </c>
      <c r="BT86" s="68" t="s">
        <v>155</v>
      </c>
      <c r="BU86" s="68" t="s">
        <v>155</v>
      </c>
      <c r="BV86" s="68" t="s">
        <v>155</v>
      </c>
      <c r="BW86" s="68" t="s">
        <v>155</v>
      </c>
      <c r="BX86" s="68" t="s">
        <v>155</v>
      </c>
      <c r="BY86" s="68" t="s">
        <v>155</v>
      </c>
      <c r="BZ86" s="68" t="s">
        <v>155</v>
      </c>
      <c r="CA86" s="107" t="s">
        <v>155</v>
      </c>
    </row>
    <row r="87" spans="1:79" ht="31.2" x14ac:dyDescent="0.3">
      <c r="A87" s="3" t="s">
        <v>147</v>
      </c>
      <c r="B87" s="84" t="s">
        <v>148</v>
      </c>
      <c r="C87" s="85" t="s">
        <v>106</v>
      </c>
      <c r="D87" s="68">
        <f t="shared" ref="D87:AI87" si="163">SUM(D88:D112)</f>
        <v>26.728523734008327</v>
      </c>
      <c r="E87" s="68">
        <f t="shared" si="163"/>
        <v>0</v>
      </c>
      <c r="F87" s="68">
        <f t="shared" si="163"/>
        <v>19.295000000000002</v>
      </c>
      <c r="G87" s="68">
        <f t="shared" si="163"/>
        <v>0.8</v>
      </c>
      <c r="H87" s="68">
        <f t="shared" si="163"/>
        <v>0</v>
      </c>
      <c r="I87" s="68">
        <f t="shared" si="163"/>
        <v>1.2</v>
      </c>
      <c r="J87" s="68">
        <f t="shared" si="163"/>
        <v>0</v>
      </c>
      <c r="K87" s="68">
        <f t="shared" si="163"/>
        <v>0</v>
      </c>
      <c r="L87" s="68">
        <f t="shared" si="163"/>
        <v>0</v>
      </c>
      <c r="M87" s="68">
        <f t="shared" si="163"/>
        <v>0</v>
      </c>
      <c r="N87" s="68">
        <f t="shared" si="163"/>
        <v>0</v>
      </c>
      <c r="O87" s="68">
        <f t="shared" si="163"/>
        <v>0</v>
      </c>
      <c r="P87" s="68">
        <f t="shared" si="163"/>
        <v>0</v>
      </c>
      <c r="Q87" s="68">
        <f t="shared" si="163"/>
        <v>0</v>
      </c>
      <c r="R87" s="68">
        <f t="shared" si="163"/>
        <v>0</v>
      </c>
      <c r="S87" s="68">
        <f t="shared" si="163"/>
        <v>0</v>
      </c>
      <c r="T87" s="68">
        <f t="shared" si="163"/>
        <v>0.77500000000000002</v>
      </c>
      <c r="U87" s="68">
        <f t="shared" si="163"/>
        <v>0</v>
      </c>
      <c r="V87" s="68">
        <f t="shared" si="163"/>
        <v>0</v>
      </c>
      <c r="W87" s="68">
        <f t="shared" si="163"/>
        <v>0.11</v>
      </c>
      <c r="X87" s="68">
        <f t="shared" si="163"/>
        <v>0</v>
      </c>
      <c r="Y87" s="68">
        <f t="shared" si="163"/>
        <v>0</v>
      </c>
      <c r="Z87" s="68">
        <f t="shared" si="163"/>
        <v>0</v>
      </c>
      <c r="AA87" s="68">
        <f t="shared" si="163"/>
        <v>6.97</v>
      </c>
      <c r="AB87" s="68">
        <f t="shared" si="163"/>
        <v>0</v>
      </c>
      <c r="AC87" s="68">
        <f t="shared" si="163"/>
        <v>0</v>
      </c>
      <c r="AD87" s="68">
        <f t="shared" si="163"/>
        <v>1.0899999999999999</v>
      </c>
      <c r="AE87" s="68">
        <f t="shared" si="163"/>
        <v>0</v>
      </c>
      <c r="AF87" s="68">
        <f t="shared" si="163"/>
        <v>0</v>
      </c>
      <c r="AG87" s="68">
        <f t="shared" si="163"/>
        <v>0</v>
      </c>
      <c r="AH87" s="68">
        <f t="shared" si="163"/>
        <v>11.549999999999999</v>
      </c>
      <c r="AI87" s="68">
        <f t="shared" si="163"/>
        <v>0.8</v>
      </c>
      <c r="AJ87" s="68">
        <f t="shared" ref="AJ87:BO87" si="164">SUM(AJ88:AJ112)</f>
        <v>0</v>
      </c>
      <c r="AK87" s="68">
        <f t="shared" si="164"/>
        <v>0</v>
      </c>
      <c r="AL87" s="68">
        <f t="shared" si="164"/>
        <v>0</v>
      </c>
      <c r="AM87" s="68">
        <f t="shared" si="164"/>
        <v>0</v>
      </c>
      <c r="AN87" s="68">
        <f t="shared" si="164"/>
        <v>0</v>
      </c>
      <c r="AO87" s="68">
        <f t="shared" si="164"/>
        <v>7.1915692599999996</v>
      </c>
      <c r="AP87" s="68">
        <f t="shared" si="164"/>
        <v>0.25</v>
      </c>
      <c r="AQ87" s="68">
        <f t="shared" si="164"/>
        <v>0</v>
      </c>
      <c r="AR87" s="68">
        <f t="shared" si="164"/>
        <v>0.99500000000000011</v>
      </c>
      <c r="AS87" s="68">
        <f t="shared" si="164"/>
        <v>0</v>
      </c>
      <c r="AT87" s="68">
        <f t="shared" si="164"/>
        <v>4</v>
      </c>
      <c r="AU87" s="68">
        <f t="shared" si="164"/>
        <v>0</v>
      </c>
      <c r="AV87" s="68">
        <f t="shared" si="164"/>
        <v>0.65167306999999997</v>
      </c>
      <c r="AW87" s="68">
        <f t="shared" si="164"/>
        <v>0</v>
      </c>
      <c r="AX87" s="68">
        <f t="shared" si="164"/>
        <v>0</v>
      </c>
      <c r="AY87" s="68">
        <f t="shared" si="164"/>
        <v>0.11699999999999999</v>
      </c>
      <c r="AZ87" s="68">
        <f t="shared" si="164"/>
        <v>0</v>
      </c>
      <c r="BA87" s="68">
        <f t="shared" si="164"/>
        <v>1</v>
      </c>
      <c r="BB87" s="68">
        <f t="shared" si="164"/>
        <v>0</v>
      </c>
      <c r="BC87" s="68">
        <f t="shared" si="164"/>
        <v>0</v>
      </c>
      <c r="BD87" s="68">
        <f t="shared" si="164"/>
        <v>0</v>
      </c>
      <c r="BE87" s="68">
        <f t="shared" si="164"/>
        <v>0</v>
      </c>
      <c r="BF87" s="68">
        <f t="shared" si="164"/>
        <v>0</v>
      </c>
      <c r="BG87" s="68">
        <f t="shared" si="164"/>
        <v>0</v>
      </c>
      <c r="BH87" s="68">
        <f t="shared" si="164"/>
        <v>0</v>
      </c>
      <c r="BI87" s="68">
        <f t="shared" si="164"/>
        <v>0</v>
      </c>
      <c r="BJ87" s="68">
        <f t="shared" si="164"/>
        <v>6.5398961899999994</v>
      </c>
      <c r="BK87" s="68">
        <f t="shared" si="164"/>
        <v>0.25</v>
      </c>
      <c r="BL87" s="68">
        <f t="shared" si="164"/>
        <v>0</v>
      </c>
      <c r="BM87" s="68">
        <f t="shared" si="164"/>
        <v>0.87800000000000011</v>
      </c>
      <c r="BN87" s="68">
        <f t="shared" si="164"/>
        <v>0</v>
      </c>
      <c r="BO87" s="68">
        <f t="shared" si="164"/>
        <v>3</v>
      </c>
      <c r="BP87" s="68">
        <f t="shared" ref="BP87:BV87" si="165">SUM(BP88:BP112)</f>
        <v>0</v>
      </c>
      <c r="BQ87" s="68">
        <f t="shared" si="165"/>
        <v>0</v>
      </c>
      <c r="BR87" s="68">
        <f t="shared" si="165"/>
        <v>0</v>
      </c>
      <c r="BS87" s="68">
        <f t="shared" si="165"/>
        <v>0</v>
      </c>
      <c r="BT87" s="68">
        <f t="shared" si="165"/>
        <v>0</v>
      </c>
      <c r="BU87" s="68">
        <f t="shared" si="165"/>
        <v>0</v>
      </c>
      <c r="BV87" s="68">
        <f t="shared" si="165"/>
        <v>0</v>
      </c>
      <c r="BW87" s="68">
        <v>0</v>
      </c>
      <c r="BX87" s="68">
        <v>0</v>
      </c>
      <c r="BY87" s="68">
        <v>-7.7450000000000001</v>
      </c>
      <c r="BZ87" s="68" t="e">
        <v>#DIV/0!</v>
      </c>
      <c r="CA87" s="107" t="s">
        <v>155</v>
      </c>
    </row>
    <row r="88" spans="1:79" ht="46.8" x14ac:dyDescent="0.3">
      <c r="A88" s="10" t="s">
        <v>149</v>
      </c>
      <c r="B88" s="88" t="s">
        <v>181</v>
      </c>
      <c r="C88" s="80" t="s">
        <v>182</v>
      </c>
      <c r="D88" s="18">
        <v>9.0299999999999994</v>
      </c>
      <c r="E88" s="8">
        <f>L88+S88+Z88+AG88</f>
        <v>0</v>
      </c>
      <c r="F88" s="8">
        <f>M88+T88+AA88+AH88</f>
        <v>9.0299999999999994</v>
      </c>
      <c r="G88" s="8">
        <f t="shared" ref="G88:K88" si="166">N88+U88+AB88+AI88</f>
        <v>0.8</v>
      </c>
      <c r="H88" s="8">
        <f t="shared" si="166"/>
        <v>0</v>
      </c>
      <c r="I88" s="8">
        <f t="shared" si="166"/>
        <v>0</v>
      </c>
      <c r="J88" s="8">
        <f t="shared" si="166"/>
        <v>0</v>
      </c>
      <c r="K88" s="8">
        <f t="shared" si="166"/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9.0299999999999994</v>
      </c>
      <c r="AI88" s="8">
        <v>0.8</v>
      </c>
      <c r="AJ88" s="8">
        <v>0</v>
      </c>
      <c r="AK88" s="8">
        <v>0</v>
      </c>
      <c r="AL88" s="8">
        <v>0</v>
      </c>
      <c r="AM88" s="8">
        <v>0</v>
      </c>
      <c r="AN88" s="8">
        <f t="shared" si="149"/>
        <v>0</v>
      </c>
      <c r="AO88" s="8">
        <f t="shared" ref="AO88" si="167">AV88+BC88+BJ88+BQ88</f>
        <v>0</v>
      </c>
      <c r="AP88" s="8">
        <f t="shared" ref="AP88" si="168">AW88+BD88+BK88+BR88</f>
        <v>0</v>
      </c>
      <c r="AQ88" s="8">
        <f t="shared" ref="AQ88" si="169">AX88+BE88+BL88+BS88</f>
        <v>0</v>
      </c>
      <c r="AR88" s="8">
        <f t="shared" ref="AR88" si="170">AY88+BF88+BM88+BT88</f>
        <v>0</v>
      </c>
      <c r="AS88" s="8">
        <f t="shared" ref="AS88" si="171">AZ88+BG88+BN88+BU88</f>
        <v>0</v>
      </c>
      <c r="AT88" s="8">
        <f t="shared" ref="AT88" si="172">BA88+BH88+BO88+BV88</f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0</v>
      </c>
      <c r="BQ88" s="8">
        <v>0</v>
      </c>
      <c r="BR88" s="8">
        <v>0</v>
      </c>
      <c r="BS88" s="8">
        <v>0</v>
      </c>
      <c r="BT88" s="8">
        <v>0</v>
      </c>
      <c r="BU88" s="8">
        <v>0</v>
      </c>
      <c r="BV88" s="8">
        <v>0</v>
      </c>
      <c r="BW88" s="8">
        <v>0</v>
      </c>
      <c r="BX88" s="8">
        <v>0</v>
      </c>
      <c r="BY88" s="8">
        <v>0</v>
      </c>
      <c r="BZ88" s="8" t="e">
        <v>#DIV/0!</v>
      </c>
      <c r="CA88" s="14" t="s">
        <v>285</v>
      </c>
    </row>
    <row r="89" spans="1:79" ht="46.8" x14ac:dyDescent="0.3">
      <c r="A89" s="10" t="s">
        <v>150</v>
      </c>
      <c r="B89" s="79" t="s">
        <v>279</v>
      </c>
      <c r="C89" s="10" t="s">
        <v>280</v>
      </c>
      <c r="D89" s="18">
        <v>2.75</v>
      </c>
      <c r="E89" s="8">
        <f t="shared" ref="E89:E93" si="173">L89+S89+Z89+AG89</f>
        <v>0</v>
      </c>
      <c r="F89" s="8">
        <f t="shared" ref="F89:F93" si="174">M89+T89+AA89+AH89</f>
        <v>0</v>
      </c>
      <c r="G89" s="8">
        <f t="shared" ref="G89:G93" si="175">N89+U89+AB89+AI89</f>
        <v>0</v>
      </c>
      <c r="H89" s="8">
        <f t="shared" ref="H89:H93" si="176">O89+V89+AC89+AJ89</f>
        <v>0</v>
      </c>
      <c r="I89" s="8">
        <f t="shared" ref="I89:I93" si="177">P89+W89+AD89+AK89</f>
        <v>0</v>
      </c>
      <c r="J89" s="8">
        <f t="shared" ref="J89:J93" si="178">Q89+X89+AE89+AL89</f>
        <v>0</v>
      </c>
      <c r="K89" s="8">
        <f t="shared" ref="K89:K93" si="179">R89+Y89+AF89+AM89</f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8">
        <v>0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8">
        <v>0</v>
      </c>
      <c r="AN89" s="8">
        <v>0</v>
      </c>
      <c r="AO89" s="8">
        <v>0</v>
      </c>
      <c r="AP89" s="8">
        <v>0</v>
      </c>
      <c r="AQ89" s="8">
        <v>0</v>
      </c>
      <c r="AR89" s="8">
        <v>0</v>
      </c>
      <c r="AS89" s="8">
        <v>0</v>
      </c>
      <c r="AT89" s="8">
        <v>0</v>
      </c>
      <c r="AU89" s="8">
        <v>0</v>
      </c>
      <c r="AV89" s="8">
        <v>0</v>
      </c>
      <c r="AW89" s="8">
        <v>0</v>
      </c>
      <c r="AX89" s="8">
        <v>0</v>
      </c>
      <c r="AY89" s="8">
        <v>0</v>
      </c>
      <c r="AZ89" s="8">
        <v>0</v>
      </c>
      <c r="BA89" s="8">
        <v>0</v>
      </c>
      <c r="BB89" s="8">
        <v>0</v>
      </c>
      <c r="BC89" s="8">
        <v>0</v>
      </c>
      <c r="BD89" s="8">
        <v>0</v>
      </c>
      <c r="BE89" s="8">
        <v>0</v>
      </c>
      <c r="BF89" s="8">
        <v>0</v>
      </c>
      <c r="BG89" s="8">
        <v>0</v>
      </c>
      <c r="BH89" s="8">
        <v>0</v>
      </c>
      <c r="BI89" s="8">
        <v>0</v>
      </c>
      <c r="BJ89" s="8">
        <v>0</v>
      </c>
      <c r="BK89" s="8">
        <v>0</v>
      </c>
      <c r="BL89" s="8">
        <v>0</v>
      </c>
      <c r="BM89" s="8">
        <v>0</v>
      </c>
      <c r="BN89" s="8">
        <v>0</v>
      </c>
      <c r="BO89" s="8">
        <v>0</v>
      </c>
      <c r="BP89" s="8">
        <v>0</v>
      </c>
      <c r="BQ89" s="8">
        <v>0</v>
      </c>
      <c r="BR89" s="8">
        <v>0</v>
      </c>
      <c r="BS89" s="8">
        <v>0</v>
      </c>
      <c r="BT89" s="8">
        <v>0</v>
      </c>
      <c r="BU89" s="8">
        <v>0</v>
      </c>
      <c r="BV89" s="8">
        <v>0</v>
      </c>
      <c r="BW89" s="8">
        <v>0</v>
      </c>
      <c r="BX89" s="8">
        <v>0</v>
      </c>
      <c r="BY89" s="8">
        <v>0</v>
      </c>
      <c r="BZ89" s="8" t="e">
        <v>#DIV/0!</v>
      </c>
      <c r="CA89" s="14" t="s">
        <v>286</v>
      </c>
    </row>
    <row r="90" spans="1:79" ht="46.8" x14ac:dyDescent="0.3">
      <c r="A90" s="10" t="s">
        <v>183</v>
      </c>
      <c r="B90" s="88" t="s">
        <v>187</v>
      </c>
      <c r="C90" s="108" t="s">
        <v>188</v>
      </c>
      <c r="D90" s="18">
        <v>0.78</v>
      </c>
      <c r="E90" s="8">
        <f t="shared" si="173"/>
        <v>0</v>
      </c>
      <c r="F90" s="8">
        <f t="shared" si="174"/>
        <v>0.77500000000000002</v>
      </c>
      <c r="G90" s="8">
        <f t="shared" si="175"/>
        <v>0</v>
      </c>
      <c r="H90" s="8">
        <f t="shared" si="176"/>
        <v>0</v>
      </c>
      <c r="I90" s="8">
        <f t="shared" si="177"/>
        <v>0.11</v>
      </c>
      <c r="J90" s="8">
        <f t="shared" si="178"/>
        <v>0</v>
      </c>
      <c r="K90" s="8">
        <f t="shared" si="179"/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0.77500000000000002</v>
      </c>
      <c r="U90" s="8">
        <v>0</v>
      </c>
      <c r="V90" s="8">
        <v>0</v>
      </c>
      <c r="W90" s="8">
        <v>0.11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8">
        <f t="shared" ref="AN90:AN112" si="180">AU90+BB90+BI90+BP90</f>
        <v>0</v>
      </c>
      <c r="AO90" s="8">
        <f t="shared" ref="AO90:AO112" si="181">AV90+BC90+BJ90+BQ90</f>
        <v>0</v>
      </c>
      <c r="AP90" s="8">
        <f t="shared" ref="AP90:AP112" si="182">AW90+BD90+BK90+BR90</f>
        <v>0</v>
      </c>
      <c r="AQ90" s="8">
        <f t="shared" ref="AQ90:AQ112" si="183">AX90+BE90+BL90+BS90</f>
        <v>0</v>
      </c>
      <c r="AR90" s="8">
        <f t="shared" ref="AR90:AR112" si="184">AY90+BF90+BM90+BT90</f>
        <v>0</v>
      </c>
      <c r="AS90" s="8">
        <f t="shared" ref="AS90:AS112" si="185">AZ90+BG90+BN90+BU90</f>
        <v>0</v>
      </c>
      <c r="AT90" s="8">
        <f t="shared" ref="AT90:AT112" si="186">BA90+BH90+BO90+BV90</f>
        <v>0</v>
      </c>
      <c r="AU90" s="8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  <c r="BQ90" s="8">
        <v>0</v>
      </c>
      <c r="BR90" s="8">
        <v>0</v>
      </c>
      <c r="BS90" s="8">
        <v>0</v>
      </c>
      <c r="BT90" s="8">
        <v>0</v>
      </c>
      <c r="BU90" s="8">
        <v>0</v>
      </c>
      <c r="BV90" s="8">
        <v>0</v>
      </c>
      <c r="BW90" s="8">
        <v>0</v>
      </c>
      <c r="BX90" s="8">
        <v>0</v>
      </c>
      <c r="BY90" s="8">
        <v>-0.77500000000000002</v>
      </c>
      <c r="BZ90" s="8">
        <v>-100</v>
      </c>
      <c r="CA90" s="14" t="s">
        <v>287</v>
      </c>
    </row>
    <row r="91" spans="1:79" ht="46.8" x14ac:dyDescent="0.3">
      <c r="A91" s="10" t="s">
        <v>184</v>
      </c>
      <c r="B91" s="88" t="s">
        <v>189</v>
      </c>
      <c r="C91" s="108" t="s">
        <v>190</v>
      </c>
      <c r="D91" s="18">
        <v>3.38</v>
      </c>
      <c r="E91" s="8">
        <f t="shared" si="173"/>
        <v>0</v>
      </c>
      <c r="F91" s="8">
        <f t="shared" si="174"/>
        <v>3.38</v>
      </c>
      <c r="G91" s="8">
        <f t="shared" si="175"/>
        <v>0</v>
      </c>
      <c r="H91" s="8">
        <f t="shared" si="176"/>
        <v>0</v>
      </c>
      <c r="I91" s="8">
        <f t="shared" si="177"/>
        <v>0.49</v>
      </c>
      <c r="J91" s="8">
        <f t="shared" si="178"/>
        <v>0</v>
      </c>
      <c r="K91" s="8">
        <f t="shared" si="179"/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3.38</v>
      </c>
      <c r="AB91" s="8">
        <v>0</v>
      </c>
      <c r="AC91" s="8">
        <v>0</v>
      </c>
      <c r="AD91" s="8">
        <v>0.49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  <c r="AM91" s="8">
        <v>0</v>
      </c>
      <c r="AN91" s="8">
        <f t="shared" si="180"/>
        <v>0</v>
      </c>
      <c r="AO91" s="8">
        <f t="shared" si="181"/>
        <v>0</v>
      </c>
      <c r="AP91" s="8">
        <f t="shared" si="182"/>
        <v>0</v>
      </c>
      <c r="AQ91" s="8">
        <f t="shared" si="183"/>
        <v>0</v>
      </c>
      <c r="AR91" s="8">
        <f t="shared" si="184"/>
        <v>0</v>
      </c>
      <c r="AS91" s="8">
        <f t="shared" si="185"/>
        <v>0</v>
      </c>
      <c r="AT91" s="8">
        <f t="shared" si="186"/>
        <v>0</v>
      </c>
      <c r="AU91" s="8">
        <v>0</v>
      </c>
      <c r="AV91" s="8">
        <v>0</v>
      </c>
      <c r="AW91" s="8">
        <v>0</v>
      </c>
      <c r="AX91" s="8">
        <v>0</v>
      </c>
      <c r="AY91" s="8">
        <v>0</v>
      </c>
      <c r="AZ91" s="8">
        <v>0</v>
      </c>
      <c r="BA91" s="8">
        <v>0</v>
      </c>
      <c r="BB91" s="8">
        <v>0</v>
      </c>
      <c r="BC91" s="8">
        <v>0</v>
      </c>
      <c r="BD91" s="8">
        <v>0</v>
      </c>
      <c r="BE91" s="8">
        <v>0</v>
      </c>
      <c r="BF91" s="8">
        <v>0</v>
      </c>
      <c r="BG91" s="8">
        <v>0</v>
      </c>
      <c r="BH91" s="8">
        <v>0</v>
      </c>
      <c r="BI91" s="8">
        <v>0</v>
      </c>
      <c r="BJ91" s="8">
        <v>0</v>
      </c>
      <c r="BK91" s="8">
        <v>0</v>
      </c>
      <c r="BL91" s="8">
        <v>0</v>
      </c>
      <c r="BM91" s="8">
        <v>0</v>
      </c>
      <c r="BN91" s="8">
        <v>0</v>
      </c>
      <c r="BO91" s="8">
        <v>0</v>
      </c>
      <c r="BP91" s="8">
        <v>0</v>
      </c>
      <c r="BQ91" s="8">
        <v>0</v>
      </c>
      <c r="BR91" s="8">
        <v>0</v>
      </c>
      <c r="BS91" s="8">
        <v>0</v>
      </c>
      <c r="BT91" s="8">
        <v>0</v>
      </c>
      <c r="BU91" s="8">
        <v>0</v>
      </c>
      <c r="BV91" s="8">
        <v>0</v>
      </c>
      <c r="BW91" s="8">
        <v>0</v>
      </c>
      <c r="BX91" s="8">
        <v>0</v>
      </c>
      <c r="BY91" s="8">
        <v>-3.38</v>
      </c>
      <c r="BZ91" s="8">
        <v>-100</v>
      </c>
      <c r="CA91" s="14" t="s">
        <v>287</v>
      </c>
    </row>
    <row r="92" spans="1:79" ht="46.8" x14ac:dyDescent="0.3">
      <c r="A92" s="10" t="s">
        <v>185</v>
      </c>
      <c r="B92" s="91" t="s">
        <v>281</v>
      </c>
      <c r="C92" s="108" t="s">
        <v>282</v>
      </c>
      <c r="D92" s="18">
        <v>4.68</v>
      </c>
      <c r="E92" s="8">
        <f t="shared" si="173"/>
        <v>0</v>
      </c>
      <c r="F92" s="8">
        <f t="shared" si="174"/>
        <v>0</v>
      </c>
      <c r="G92" s="8">
        <f t="shared" si="175"/>
        <v>0</v>
      </c>
      <c r="H92" s="8">
        <f t="shared" si="176"/>
        <v>0</v>
      </c>
      <c r="I92" s="8">
        <f t="shared" si="177"/>
        <v>0</v>
      </c>
      <c r="J92" s="8">
        <f t="shared" si="178"/>
        <v>0</v>
      </c>
      <c r="K92" s="8">
        <f t="shared" si="179"/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0</v>
      </c>
      <c r="AW92" s="8">
        <v>0</v>
      </c>
      <c r="AX92" s="8">
        <v>0</v>
      </c>
      <c r="AY92" s="8">
        <v>0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8">
        <v>0</v>
      </c>
      <c r="BG92" s="8">
        <v>0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0</v>
      </c>
      <c r="BO92" s="8">
        <v>0</v>
      </c>
      <c r="BP92" s="8">
        <v>0</v>
      </c>
      <c r="BQ92" s="8">
        <v>0</v>
      </c>
      <c r="BR92" s="8">
        <v>0</v>
      </c>
      <c r="BS92" s="8">
        <v>0</v>
      </c>
      <c r="BT92" s="8">
        <v>0</v>
      </c>
      <c r="BU92" s="8">
        <v>0</v>
      </c>
      <c r="BV92" s="8">
        <v>0</v>
      </c>
      <c r="BW92" s="8">
        <v>0</v>
      </c>
      <c r="BX92" s="8">
        <v>0</v>
      </c>
      <c r="BY92" s="8">
        <v>0</v>
      </c>
      <c r="BZ92" s="8" t="e">
        <v>#DIV/0!</v>
      </c>
      <c r="CA92" s="109" t="s">
        <v>288</v>
      </c>
    </row>
    <row r="93" spans="1:79" ht="46.8" x14ac:dyDescent="0.3">
      <c r="A93" s="10" t="s">
        <v>186</v>
      </c>
      <c r="B93" s="88" t="s">
        <v>270</v>
      </c>
      <c r="C93" s="14" t="s">
        <v>271</v>
      </c>
      <c r="D93" s="19">
        <v>2.5156070673416671</v>
      </c>
      <c r="E93" s="8">
        <f t="shared" si="173"/>
        <v>0</v>
      </c>
      <c r="F93" s="8">
        <f t="shared" si="174"/>
        <v>2.52</v>
      </c>
      <c r="G93" s="8">
        <f t="shared" si="175"/>
        <v>0</v>
      </c>
      <c r="H93" s="8">
        <f t="shared" si="176"/>
        <v>0</v>
      </c>
      <c r="I93" s="8">
        <f t="shared" si="177"/>
        <v>0</v>
      </c>
      <c r="J93" s="8">
        <f t="shared" si="178"/>
        <v>0</v>
      </c>
      <c r="K93" s="8">
        <f t="shared" si="179"/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2.52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N93" s="8">
        <f t="shared" si="180"/>
        <v>0</v>
      </c>
      <c r="AO93" s="8">
        <f t="shared" si="181"/>
        <v>0</v>
      </c>
      <c r="AP93" s="8">
        <f t="shared" si="182"/>
        <v>0</v>
      </c>
      <c r="AQ93" s="8">
        <f t="shared" si="183"/>
        <v>0</v>
      </c>
      <c r="AR93" s="8">
        <f t="shared" si="184"/>
        <v>0</v>
      </c>
      <c r="AS93" s="8">
        <f t="shared" si="185"/>
        <v>0</v>
      </c>
      <c r="AT93" s="8">
        <f t="shared" si="186"/>
        <v>0</v>
      </c>
      <c r="AU93" s="8">
        <v>0</v>
      </c>
      <c r="AV93" s="8">
        <v>0</v>
      </c>
      <c r="AW93" s="8">
        <v>0</v>
      </c>
      <c r="AX93" s="8">
        <v>0</v>
      </c>
      <c r="AY93" s="8">
        <v>0</v>
      </c>
      <c r="AZ93" s="8">
        <v>0</v>
      </c>
      <c r="BA93" s="8">
        <v>0</v>
      </c>
      <c r="BB93" s="8">
        <v>0</v>
      </c>
      <c r="BC93" s="8">
        <v>0</v>
      </c>
      <c r="BD93" s="8">
        <v>0</v>
      </c>
      <c r="BE93" s="8">
        <v>0</v>
      </c>
      <c r="BF93" s="8">
        <v>0</v>
      </c>
      <c r="BG93" s="8">
        <v>0</v>
      </c>
      <c r="BH93" s="8">
        <v>0</v>
      </c>
      <c r="BI93" s="8">
        <v>0</v>
      </c>
      <c r="BJ93" s="8">
        <v>0</v>
      </c>
      <c r="BK93" s="8">
        <v>0</v>
      </c>
      <c r="BL93" s="8">
        <v>0</v>
      </c>
      <c r="BM93" s="8">
        <v>0</v>
      </c>
      <c r="BN93" s="8">
        <v>0</v>
      </c>
      <c r="BO93" s="8">
        <v>0</v>
      </c>
      <c r="BP93" s="8">
        <v>0</v>
      </c>
      <c r="BQ93" s="8">
        <v>0</v>
      </c>
      <c r="BR93" s="8">
        <v>0</v>
      </c>
      <c r="BS93" s="8">
        <v>0</v>
      </c>
      <c r="BT93" s="8">
        <v>0</v>
      </c>
      <c r="BU93" s="8">
        <v>0</v>
      </c>
      <c r="BV93" s="8">
        <v>0</v>
      </c>
      <c r="BW93" s="8">
        <v>0</v>
      </c>
      <c r="BX93" s="8">
        <v>0</v>
      </c>
      <c r="BY93" s="8">
        <v>0</v>
      </c>
      <c r="BZ93" s="8" t="e">
        <v>#DIV/0!</v>
      </c>
      <c r="CA93" s="14" t="s">
        <v>289</v>
      </c>
    </row>
    <row r="94" spans="1:79" ht="46.8" x14ac:dyDescent="0.3">
      <c r="A94" s="10" t="s">
        <v>283</v>
      </c>
      <c r="B94" s="88" t="s">
        <v>272</v>
      </c>
      <c r="C94" s="90" t="s">
        <v>273</v>
      </c>
      <c r="D94" s="19">
        <v>2.1729166666666666</v>
      </c>
      <c r="E94" s="8">
        <f t="shared" ref="E94:E95" si="187">L94+S94+Z94+AG94</f>
        <v>0</v>
      </c>
      <c r="F94" s="8">
        <f t="shared" ref="F94:F95" si="188">M94+T94+AA94+AH94</f>
        <v>2.17</v>
      </c>
      <c r="G94" s="8">
        <f t="shared" ref="G94:G95" si="189">N94+U94+AB94+AI94</f>
        <v>0</v>
      </c>
      <c r="H94" s="8">
        <f t="shared" ref="H94:H95" si="190">O94+V94+AC94+AJ94</f>
        <v>0</v>
      </c>
      <c r="I94" s="8">
        <f t="shared" ref="I94:I95" si="191">P94+W94+AD94+AK94</f>
        <v>0</v>
      </c>
      <c r="J94" s="8">
        <f t="shared" ref="J94:J95" si="192">Q94+X94+AE94+AL94</f>
        <v>0</v>
      </c>
      <c r="K94" s="8">
        <f t="shared" ref="K94:K95" si="193">R94+Y94+AF94+AM94</f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2.17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f t="shared" si="180"/>
        <v>0</v>
      </c>
      <c r="AO94" s="8">
        <f t="shared" si="181"/>
        <v>0</v>
      </c>
      <c r="AP94" s="8">
        <f t="shared" si="182"/>
        <v>0</v>
      </c>
      <c r="AQ94" s="8">
        <f t="shared" si="183"/>
        <v>0</v>
      </c>
      <c r="AR94" s="8">
        <f t="shared" si="184"/>
        <v>0</v>
      </c>
      <c r="AS94" s="8">
        <f t="shared" si="185"/>
        <v>0</v>
      </c>
      <c r="AT94" s="8">
        <f t="shared" si="186"/>
        <v>0</v>
      </c>
      <c r="AU94" s="8">
        <v>0</v>
      </c>
      <c r="AV94" s="8">
        <v>0</v>
      </c>
      <c r="AW94" s="8">
        <v>0</v>
      </c>
      <c r="AX94" s="8">
        <v>0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8">
        <v>0</v>
      </c>
      <c r="BM94" s="8">
        <v>0</v>
      </c>
      <c r="BN94" s="8">
        <v>0</v>
      </c>
      <c r="BO94" s="8">
        <v>0</v>
      </c>
      <c r="BP94" s="8">
        <v>0</v>
      </c>
      <c r="BQ94" s="8">
        <v>0</v>
      </c>
      <c r="BR94" s="8">
        <v>0</v>
      </c>
      <c r="BS94" s="8">
        <v>0</v>
      </c>
      <c r="BT94" s="8">
        <v>0</v>
      </c>
      <c r="BU94" s="8">
        <v>0</v>
      </c>
      <c r="BV94" s="8">
        <v>0</v>
      </c>
      <c r="BW94" s="8">
        <v>0</v>
      </c>
      <c r="BX94" s="8">
        <v>0</v>
      </c>
      <c r="BY94" s="8">
        <v>-2.17</v>
      </c>
      <c r="BZ94" s="8">
        <v>-100</v>
      </c>
      <c r="CA94" s="14" t="s">
        <v>289</v>
      </c>
    </row>
    <row r="95" spans="1:79" ht="62.4" x14ac:dyDescent="0.3">
      <c r="A95" s="10" t="s">
        <v>284</v>
      </c>
      <c r="B95" s="88" t="s">
        <v>274</v>
      </c>
      <c r="C95" s="10" t="s">
        <v>275</v>
      </c>
      <c r="D95" s="18">
        <v>1.42</v>
      </c>
      <c r="E95" s="8">
        <f t="shared" si="187"/>
        <v>0</v>
      </c>
      <c r="F95" s="8">
        <f t="shared" si="188"/>
        <v>1.42</v>
      </c>
      <c r="G95" s="8">
        <f t="shared" si="189"/>
        <v>0</v>
      </c>
      <c r="H95" s="8">
        <f t="shared" si="190"/>
        <v>0</v>
      </c>
      <c r="I95" s="8">
        <f t="shared" si="191"/>
        <v>0.6</v>
      </c>
      <c r="J95" s="8">
        <f t="shared" si="192"/>
        <v>0</v>
      </c>
      <c r="K95" s="8">
        <f t="shared" si="193"/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1.42</v>
      </c>
      <c r="AB95" s="8">
        <v>0</v>
      </c>
      <c r="AC95" s="8">
        <v>0</v>
      </c>
      <c r="AD95" s="8">
        <v>0.6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8">
        <v>0</v>
      </c>
      <c r="AN95" s="8">
        <f t="shared" si="180"/>
        <v>0</v>
      </c>
      <c r="AO95" s="8">
        <f t="shared" si="181"/>
        <v>0</v>
      </c>
      <c r="AP95" s="8">
        <f t="shared" si="182"/>
        <v>0</v>
      </c>
      <c r="AQ95" s="8">
        <f t="shared" si="183"/>
        <v>0</v>
      </c>
      <c r="AR95" s="8">
        <f t="shared" si="184"/>
        <v>0</v>
      </c>
      <c r="AS95" s="8">
        <f t="shared" si="185"/>
        <v>0</v>
      </c>
      <c r="AT95" s="8">
        <f t="shared" si="186"/>
        <v>0</v>
      </c>
      <c r="AU95" s="8">
        <v>0</v>
      </c>
      <c r="AV95" s="8">
        <v>0</v>
      </c>
      <c r="AW95" s="8">
        <v>0</v>
      </c>
      <c r="AX95" s="8">
        <v>0</v>
      </c>
      <c r="AY95" s="8">
        <v>0</v>
      </c>
      <c r="AZ95" s="8">
        <v>0</v>
      </c>
      <c r="BA95" s="8">
        <v>0</v>
      </c>
      <c r="BB95" s="8">
        <v>0</v>
      </c>
      <c r="BC95" s="8">
        <v>0</v>
      </c>
      <c r="BD95" s="8">
        <v>0</v>
      </c>
      <c r="BE95" s="8">
        <v>0</v>
      </c>
      <c r="BF95" s="8">
        <v>0</v>
      </c>
      <c r="BG95" s="8">
        <v>0</v>
      </c>
      <c r="BH95" s="8">
        <v>0</v>
      </c>
      <c r="BI95" s="8">
        <v>0</v>
      </c>
      <c r="BJ95" s="8">
        <v>0</v>
      </c>
      <c r="BK95" s="8">
        <v>0</v>
      </c>
      <c r="BL95" s="8">
        <v>0</v>
      </c>
      <c r="BM95" s="8">
        <v>0</v>
      </c>
      <c r="BN95" s="8">
        <v>0</v>
      </c>
      <c r="BO95" s="8">
        <v>0</v>
      </c>
      <c r="BP95" s="8">
        <v>0</v>
      </c>
      <c r="BQ95" s="8">
        <v>0</v>
      </c>
      <c r="BR95" s="8">
        <v>0</v>
      </c>
      <c r="BS95" s="8">
        <v>0</v>
      </c>
      <c r="BT95" s="8">
        <v>0</v>
      </c>
      <c r="BU95" s="8">
        <v>0</v>
      </c>
      <c r="BV95" s="8">
        <v>0</v>
      </c>
      <c r="BW95" s="8">
        <v>0</v>
      </c>
      <c r="BX95" s="8">
        <v>0</v>
      </c>
      <c r="BY95" s="8">
        <v>-1.42</v>
      </c>
      <c r="BZ95" s="8">
        <v>-100</v>
      </c>
      <c r="CA95" s="17" t="s">
        <v>290</v>
      </c>
    </row>
    <row r="96" spans="1:79" ht="46.8" x14ac:dyDescent="0.3">
      <c r="A96" s="10" t="s">
        <v>328</v>
      </c>
      <c r="B96" s="88" t="s">
        <v>427</v>
      </c>
      <c r="C96" s="90" t="s">
        <v>428</v>
      </c>
      <c r="D96" s="11" t="s">
        <v>155</v>
      </c>
      <c r="E96" s="11" t="s">
        <v>155</v>
      </c>
      <c r="F96" s="11" t="s">
        <v>155</v>
      </c>
      <c r="G96" s="11" t="s">
        <v>155</v>
      </c>
      <c r="H96" s="11" t="s">
        <v>155</v>
      </c>
      <c r="I96" s="11" t="s">
        <v>155</v>
      </c>
      <c r="J96" s="11" t="s">
        <v>155</v>
      </c>
      <c r="K96" s="11" t="s">
        <v>155</v>
      </c>
      <c r="L96" s="11" t="s">
        <v>155</v>
      </c>
      <c r="M96" s="11" t="s">
        <v>155</v>
      </c>
      <c r="N96" s="11" t="s">
        <v>155</v>
      </c>
      <c r="O96" s="11" t="s">
        <v>155</v>
      </c>
      <c r="P96" s="11" t="s">
        <v>155</v>
      </c>
      <c r="Q96" s="11" t="s">
        <v>155</v>
      </c>
      <c r="R96" s="11" t="s">
        <v>155</v>
      </c>
      <c r="S96" s="11" t="s">
        <v>155</v>
      </c>
      <c r="T96" s="11" t="s">
        <v>155</v>
      </c>
      <c r="U96" s="11" t="s">
        <v>155</v>
      </c>
      <c r="V96" s="11" t="s">
        <v>155</v>
      </c>
      <c r="W96" s="11" t="s">
        <v>155</v>
      </c>
      <c r="X96" s="11" t="s">
        <v>155</v>
      </c>
      <c r="Y96" s="11" t="s">
        <v>155</v>
      </c>
      <c r="Z96" s="11" t="s">
        <v>155</v>
      </c>
      <c r="AA96" s="11" t="s">
        <v>155</v>
      </c>
      <c r="AB96" s="11" t="s">
        <v>155</v>
      </c>
      <c r="AC96" s="11" t="s">
        <v>155</v>
      </c>
      <c r="AD96" s="11" t="s">
        <v>155</v>
      </c>
      <c r="AE96" s="11" t="s">
        <v>155</v>
      </c>
      <c r="AF96" s="11" t="s">
        <v>155</v>
      </c>
      <c r="AG96" s="11" t="s">
        <v>155</v>
      </c>
      <c r="AH96" s="11" t="s">
        <v>155</v>
      </c>
      <c r="AI96" s="11" t="s">
        <v>155</v>
      </c>
      <c r="AJ96" s="11" t="s">
        <v>155</v>
      </c>
      <c r="AK96" s="11" t="s">
        <v>155</v>
      </c>
      <c r="AL96" s="11" t="s">
        <v>155</v>
      </c>
      <c r="AM96" s="11" t="s">
        <v>155</v>
      </c>
      <c r="AN96" s="8">
        <f t="shared" si="180"/>
        <v>0</v>
      </c>
      <c r="AO96" s="8">
        <f t="shared" ref="AO96:AO101" si="194">AV96+BC96+BJ96+BQ96</f>
        <v>0</v>
      </c>
      <c r="AP96" s="8">
        <f t="shared" ref="AP96:AP101" si="195">AW96+BD96+BK96+BR96</f>
        <v>0</v>
      </c>
      <c r="AQ96" s="8">
        <f t="shared" ref="AQ96:AQ101" si="196">AX96+BE96+BL96+BS96</f>
        <v>0</v>
      </c>
      <c r="AR96" s="8">
        <f t="shared" ref="AR96:AR101" si="197">AY96+BF96+BM96+BT96</f>
        <v>0</v>
      </c>
      <c r="AS96" s="8">
        <f t="shared" ref="AS96:AS101" si="198">AZ96+BG96+BN96+BU96</f>
        <v>0</v>
      </c>
      <c r="AT96" s="8">
        <f t="shared" ref="AT96:AT101" si="199">BA96+BH96+BO96+BV96</f>
        <v>0</v>
      </c>
      <c r="AU96" s="8">
        <v>0</v>
      </c>
      <c r="AV96" s="8">
        <v>0</v>
      </c>
      <c r="AW96" s="8">
        <v>0</v>
      </c>
      <c r="AX96" s="8">
        <v>0</v>
      </c>
      <c r="AY96" s="8">
        <v>0</v>
      </c>
      <c r="AZ96" s="8">
        <v>0</v>
      </c>
      <c r="BA96" s="8">
        <v>0</v>
      </c>
      <c r="BB96" s="8">
        <v>0</v>
      </c>
      <c r="BC96" s="8">
        <v>0</v>
      </c>
      <c r="BD96" s="8">
        <v>0</v>
      </c>
      <c r="BE96" s="8">
        <v>0</v>
      </c>
      <c r="BF96" s="8">
        <v>0</v>
      </c>
      <c r="BG96" s="8">
        <v>0</v>
      </c>
      <c r="BH96" s="8">
        <v>0</v>
      </c>
      <c r="BI96" s="8">
        <v>0</v>
      </c>
      <c r="BJ96" s="8">
        <v>0</v>
      </c>
      <c r="BK96" s="8">
        <v>0</v>
      </c>
      <c r="BL96" s="8">
        <v>0</v>
      </c>
      <c r="BM96" s="8">
        <v>0</v>
      </c>
      <c r="BN96" s="8">
        <v>0</v>
      </c>
      <c r="BO96" s="8">
        <v>0</v>
      </c>
      <c r="BP96" s="8">
        <v>0</v>
      </c>
      <c r="BQ96" s="8">
        <v>0</v>
      </c>
      <c r="BR96" s="8">
        <v>0</v>
      </c>
      <c r="BS96" s="8">
        <v>0</v>
      </c>
      <c r="BT96" s="8">
        <v>0</v>
      </c>
      <c r="BU96" s="8">
        <v>0</v>
      </c>
      <c r="BV96" s="8">
        <v>0</v>
      </c>
      <c r="BW96" s="11" t="s">
        <v>155</v>
      </c>
      <c r="BX96" s="11" t="s">
        <v>155</v>
      </c>
      <c r="BY96" s="11" t="s">
        <v>155</v>
      </c>
      <c r="BZ96" s="11" t="s">
        <v>155</v>
      </c>
      <c r="CA96" s="14" t="s">
        <v>435</v>
      </c>
    </row>
    <row r="97" spans="1:79" ht="46.8" x14ac:dyDescent="0.3">
      <c r="A97" s="10" t="s">
        <v>331</v>
      </c>
      <c r="B97" s="20" t="s">
        <v>388</v>
      </c>
      <c r="C97" s="108" t="s">
        <v>387</v>
      </c>
      <c r="D97" s="11" t="s">
        <v>155</v>
      </c>
      <c r="E97" s="11" t="s">
        <v>155</v>
      </c>
      <c r="F97" s="11" t="s">
        <v>155</v>
      </c>
      <c r="G97" s="11" t="s">
        <v>155</v>
      </c>
      <c r="H97" s="11" t="s">
        <v>155</v>
      </c>
      <c r="I97" s="11" t="s">
        <v>155</v>
      </c>
      <c r="J97" s="11" t="s">
        <v>155</v>
      </c>
      <c r="K97" s="11" t="s">
        <v>155</v>
      </c>
      <c r="L97" s="11" t="s">
        <v>155</v>
      </c>
      <c r="M97" s="11" t="s">
        <v>155</v>
      </c>
      <c r="N97" s="11" t="s">
        <v>155</v>
      </c>
      <c r="O97" s="11" t="s">
        <v>155</v>
      </c>
      <c r="P97" s="11" t="s">
        <v>155</v>
      </c>
      <c r="Q97" s="11" t="s">
        <v>155</v>
      </c>
      <c r="R97" s="11" t="s">
        <v>155</v>
      </c>
      <c r="S97" s="11" t="s">
        <v>155</v>
      </c>
      <c r="T97" s="11" t="s">
        <v>155</v>
      </c>
      <c r="U97" s="11" t="s">
        <v>155</v>
      </c>
      <c r="V97" s="11" t="s">
        <v>155</v>
      </c>
      <c r="W97" s="11" t="s">
        <v>155</v>
      </c>
      <c r="X97" s="11" t="s">
        <v>155</v>
      </c>
      <c r="Y97" s="11" t="s">
        <v>155</v>
      </c>
      <c r="Z97" s="11" t="s">
        <v>155</v>
      </c>
      <c r="AA97" s="11" t="s">
        <v>155</v>
      </c>
      <c r="AB97" s="11" t="s">
        <v>155</v>
      </c>
      <c r="AC97" s="11" t="s">
        <v>155</v>
      </c>
      <c r="AD97" s="11" t="s">
        <v>155</v>
      </c>
      <c r="AE97" s="11" t="s">
        <v>155</v>
      </c>
      <c r="AF97" s="11" t="s">
        <v>155</v>
      </c>
      <c r="AG97" s="11" t="s">
        <v>155</v>
      </c>
      <c r="AH97" s="11" t="s">
        <v>155</v>
      </c>
      <c r="AI97" s="11" t="s">
        <v>155</v>
      </c>
      <c r="AJ97" s="11" t="s">
        <v>155</v>
      </c>
      <c r="AK97" s="11" t="s">
        <v>155</v>
      </c>
      <c r="AL97" s="11" t="s">
        <v>155</v>
      </c>
      <c r="AM97" s="11" t="s">
        <v>155</v>
      </c>
      <c r="AN97" s="8">
        <f t="shared" si="180"/>
        <v>0</v>
      </c>
      <c r="AO97" s="8">
        <f t="shared" si="194"/>
        <v>1.0174372300000001</v>
      </c>
      <c r="AP97" s="8">
        <f t="shared" si="195"/>
        <v>0</v>
      </c>
      <c r="AQ97" s="8">
        <f t="shared" si="196"/>
        <v>0</v>
      </c>
      <c r="AR97" s="8">
        <f t="shared" si="197"/>
        <v>0.09</v>
      </c>
      <c r="AS97" s="8">
        <f t="shared" si="198"/>
        <v>0</v>
      </c>
      <c r="AT97" s="8">
        <f t="shared" si="199"/>
        <v>1</v>
      </c>
      <c r="AU97" s="8">
        <v>0</v>
      </c>
      <c r="AV97" s="8">
        <v>0</v>
      </c>
      <c r="AW97" s="8">
        <v>0</v>
      </c>
      <c r="AX97" s="8">
        <v>0</v>
      </c>
      <c r="AY97" s="8">
        <v>0</v>
      </c>
      <c r="AZ97" s="8">
        <v>0</v>
      </c>
      <c r="BA97" s="8">
        <v>0</v>
      </c>
      <c r="BB97" s="8">
        <v>0</v>
      </c>
      <c r="BC97" s="8">
        <v>0</v>
      </c>
      <c r="BD97" s="8">
        <v>0</v>
      </c>
      <c r="BE97" s="8">
        <v>0</v>
      </c>
      <c r="BF97" s="8">
        <v>0</v>
      </c>
      <c r="BG97" s="8">
        <v>0</v>
      </c>
      <c r="BH97" s="8">
        <v>0</v>
      </c>
      <c r="BI97" s="8">
        <v>0</v>
      </c>
      <c r="BJ97" s="8">
        <v>1.0174372300000001</v>
      </c>
      <c r="BK97" s="8">
        <v>0</v>
      </c>
      <c r="BL97" s="8">
        <v>0</v>
      </c>
      <c r="BM97" s="8">
        <v>0.09</v>
      </c>
      <c r="BN97" s="8">
        <v>0</v>
      </c>
      <c r="BO97" s="8">
        <v>1</v>
      </c>
      <c r="BP97" s="8">
        <v>0</v>
      </c>
      <c r="BQ97" s="8">
        <v>0</v>
      </c>
      <c r="BR97" s="8">
        <v>0</v>
      </c>
      <c r="BS97" s="8">
        <v>0</v>
      </c>
      <c r="BT97" s="8">
        <v>0</v>
      </c>
      <c r="BU97" s="8">
        <v>0</v>
      </c>
      <c r="BV97" s="8">
        <v>0</v>
      </c>
      <c r="BW97" s="11" t="s">
        <v>155</v>
      </c>
      <c r="BX97" s="11" t="s">
        <v>155</v>
      </c>
      <c r="BY97" s="11" t="s">
        <v>155</v>
      </c>
      <c r="BZ97" s="11" t="s">
        <v>155</v>
      </c>
      <c r="CA97" s="14" t="s">
        <v>400</v>
      </c>
    </row>
    <row r="98" spans="1:79" ht="46.8" x14ac:dyDescent="0.3">
      <c r="A98" s="10" t="s">
        <v>334</v>
      </c>
      <c r="B98" s="20" t="s">
        <v>429</v>
      </c>
      <c r="C98" s="110" t="s">
        <v>430</v>
      </c>
      <c r="D98" s="11" t="s">
        <v>155</v>
      </c>
      <c r="E98" s="11" t="s">
        <v>155</v>
      </c>
      <c r="F98" s="11" t="s">
        <v>155</v>
      </c>
      <c r="G98" s="11" t="s">
        <v>155</v>
      </c>
      <c r="H98" s="11" t="s">
        <v>155</v>
      </c>
      <c r="I98" s="11" t="s">
        <v>155</v>
      </c>
      <c r="J98" s="11" t="s">
        <v>155</v>
      </c>
      <c r="K98" s="11" t="s">
        <v>155</v>
      </c>
      <c r="L98" s="11" t="s">
        <v>155</v>
      </c>
      <c r="M98" s="11" t="s">
        <v>155</v>
      </c>
      <c r="N98" s="11" t="s">
        <v>155</v>
      </c>
      <c r="O98" s="11" t="s">
        <v>155</v>
      </c>
      <c r="P98" s="11" t="s">
        <v>155</v>
      </c>
      <c r="Q98" s="11" t="s">
        <v>155</v>
      </c>
      <c r="R98" s="11" t="s">
        <v>155</v>
      </c>
      <c r="S98" s="11" t="s">
        <v>155</v>
      </c>
      <c r="T98" s="11" t="s">
        <v>155</v>
      </c>
      <c r="U98" s="11" t="s">
        <v>155</v>
      </c>
      <c r="V98" s="11" t="s">
        <v>155</v>
      </c>
      <c r="W98" s="11" t="s">
        <v>155</v>
      </c>
      <c r="X98" s="11" t="s">
        <v>155</v>
      </c>
      <c r="Y98" s="11" t="s">
        <v>155</v>
      </c>
      <c r="Z98" s="11" t="s">
        <v>155</v>
      </c>
      <c r="AA98" s="11" t="s">
        <v>155</v>
      </c>
      <c r="AB98" s="11" t="s">
        <v>155</v>
      </c>
      <c r="AC98" s="11" t="s">
        <v>155</v>
      </c>
      <c r="AD98" s="11" t="s">
        <v>155</v>
      </c>
      <c r="AE98" s="11" t="s">
        <v>155</v>
      </c>
      <c r="AF98" s="11" t="s">
        <v>155</v>
      </c>
      <c r="AG98" s="11" t="s">
        <v>155</v>
      </c>
      <c r="AH98" s="11" t="s">
        <v>155</v>
      </c>
      <c r="AI98" s="11" t="s">
        <v>155</v>
      </c>
      <c r="AJ98" s="11" t="s">
        <v>155</v>
      </c>
      <c r="AK98" s="11" t="s">
        <v>155</v>
      </c>
      <c r="AL98" s="11" t="s">
        <v>155</v>
      </c>
      <c r="AM98" s="11" t="s">
        <v>155</v>
      </c>
      <c r="AN98" s="8">
        <f t="shared" si="180"/>
        <v>0</v>
      </c>
      <c r="AO98" s="8">
        <f t="shared" si="194"/>
        <v>0</v>
      </c>
      <c r="AP98" s="8">
        <f t="shared" si="195"/>
        <v>0</v>
      </c>
      <c r="AQ98" s="8">
        <f t="shared" si="196"/>
        <v>0</v>
      </c>
      <c r="AR98" s="8">
        <f t="shared" si="197"/>
        <v>0</v>
      </c>
      <c r="AS98" s="8">
        <f t="shared" si="198"/>
        <v>0</v>
      </c>
      <c r="AT98" s="8">
        <f t="shared" si="199"/>
        <v>0</v>
      </c>
      <c r="AU98" s="8">
        <v>0</v>
      </c>
      <c r="AV98" s="8">
        <v>0</v>
      </c>
      <c r="AW98" s="8">
        <v>0</v>
      </c>
      <c r="AX98" s="8">
        <v>0</v>
      </c>
      <c r="AY98" s="8">
        <v>0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8">
        <v>0</v>
      </c>
      <c r="BG98" s="8">
        <v>0</v>
      </c>
      <c r="BH98" s="8">
        <v>0</v>
      </c>
      <c r="BI98" s="8">
        <v>0</v>
      </c>
      <c r="BJ98" s="8">
        <v>0</v>
      </c>
      <c r="BK98" s="8">
        <v>0</v>
      </c>
      <c r="BL98" s="8">
        <v>0</v>
      </c>
      <c r="BM98" s="8">
        <v>0</v>
      </c>
      <c r="BN98" s="8">
        <v>0</v>
      </c>
      <c r="BO98" s="8">
        <v>0</v>
      </c>
      <c r="BP98" s="8">
        <v>0</v>
      </c>
      <c r="BQ98" s="8">
        <v>0</v>
      </c>
      <c r="BR98" s="8">
        <v>0</v>
      </c>
      <c r="BS98" s="8">
        <v>0</v>
      </c>
      <c r="BT98" s="8">
        <v>0</v>
      </c>
      <c r="BU98" s="8">
        <v>0</v>
      </c>
      <c r="BV98" s="8">
        <v>0</v>
      </c>
      <c r="BW98" s="11" t="s">
        <v>155</v>
      </c>
      <c r="BX98" s="11" t="s">
        <v>155</v>
      </c>
      <c r="BY98" s="11" t="s">
        <v>155</v>
      </c>
      <c r="BZ98" s="11" t="s">
        <v>155</v>
      </c>
      <c r="CA98" s="14" t="s">
        <v>436</v>
      </c>
    </row>
    <row r="99" spans="1:79" ht="46.8" x14ac:dyDescent="0.3">
      <c r="A99" s="10" t="s">
        <v>337</v>
      </c>
      <c r="B99" s="20" t="s">
        <v>390</v>
      </c>
      <c r="C99" s="110" t="s">
        <v>389</v>
      </c>
      <c r="D99" s="11" t="s">
        <v>155</v>
      </c>
      <c r="E99" s="11" t="s">
        <v>155</v>
      </c>
      <c r="F99" s="11" t="s">
        <v>155</v>
      </c>
      <c r="G99" s="11" t="s">
        <v>155</v>
      </c>
      <c r="H99" s="11" t="s">
        <v>155</v>
      </c>
      <c r="I99" s="11" t="s">
        <v>155</v>
      </c>
      <c r="J99" s="11" t="s">
        <v>155</v>
      </c>
      <c r="K99" s="11" t="s">
        <v>155</v>
      </c>
      <c r="L99" s="11" t="s">
        <v>155</v>
      </c>
      <c r="M99" s="11" t="s">
        <v>155</v>
      </c>
      <c r="N99" s="11" t="s">
        <v>155</v>
      </c>
      <c r="O99" s="11" t="s">
        <v>155</v>
      </c>
      <c r="P99" s="11" t="s">
        <v>155</v>
      </c>
      <c r="Q99" s="11" t="s">
        <v>155</v>
      </c>
      <c r="R99" s="11" t="s">
        <v>155</v>
      </c>
      <c r="S99" s="11" t="s">
        <v>155</v>
      </c>
      <c r="T99" s="11" t="s">
        <v>155</v>
      </c>
      <c r="U99" s="11" t="s">
        <v>155</v>
      </c>
      <c r="V99" s="11" t="s">
        <v>155</v>
      </c>
      <c r="W99" s="11" t="s">
        <v>155</v>
      </c>
      <c r="X99" s="11" t="s">
        <v>155</v>
      </c>
      <c r="Y99" s="11" t="s">
        <v>155</v>
      </c>
      <c r="Z99" s="11" t="s">
        <v>155</v>
      </c>
      <c r="AA99" s="11" t="s">
        <v>155</v>
      </c>
      <c r="AB99" s="11" t="s">
        <v>155</v>
      </c>
      <c r="AC99" s="11" t="s">
        <v>155</v>
      </c>
      <c r="AD99" s="11" t="s">
        <v>155</v>
      </c>
      <c r="AE99" s="11" t="s">
        <v>155</v>
      </c>
      <c r="AF99" s="11" t="s">
        <v>155</v>
      </c>
      <c r="AG99" s="11" t="s">
        <v>155</v>
      </c>
      <c r="AH99" s="11" t="s">
        <v>155</v>
      </c>
      <c r="AI99" s="11" t="s">
        <v>155</v>
      </c>
      <c r="AJ99" s="11" t="s">
        <v>155</v>
      </c>
      <c r="AK99" s="11" t="s">
        <v>155</v>
      </c>
      <c r="AL99" s="11" t="s">
        <v>155</v>
      </c>
      <c r="AM99" s="11" t="s">
        <v>155</v>
      </c>
      <c r="AN99" s="8">
        <f t="shared" si="180"/>
        <v>0</v>
      </c>
      <c r="AO99" s="8">
        <f t="shared" si="194"/>
        <v>0.45</v>
      </c>
      <c r="AP99" s="8">
        <f t="shared" si="195"/>
        <v>0</v>
      </c>
      <c r="AQ99" s="8">
        <f t="shared" si="196"/>
        <v>0</v>
      </c>
      <c r="AR99" s="8">
        <f t="shared" si="197"/>
        <v>0.14000000000000001</v>
      </c>
      <c r="AS99" s="8">
        <f t="shared" si="198"/>
        <v>0</v>
      </c>
      <c r="AT99" s="8">
        <f t="shared" si="199"/>
        <v>0</v>
      </c>
      <c r="AU99" s="8">
        <v>0</v>
      </c>
      <c r="AV99" s="8">
        <v>0</v>
      </c>
      <c r="AW99" s="8">
        <v>0</v>
      </c>
      <c r="AX99" s="8">
        <v>0</v>
      </c>
      <c r="AY99" s="8">
        <v>0</v>
      </c>
      <c r="AZ99" s="8">
        <v>0</v>
      </c>
      <c r="BA99" s="8">
        <v>0</v>
      </c>
      <c r="BB99" s="8">
        <v>0</v>
      </c>
      <c r="BC99" s="8">
        <v>0</v>
      </c>
      <c r="BD99" s="8">
        <v>0</v>
      </c>
      <c r="BE99" s="8">
        <v>0</v>
      </c>
      <c r="BF99" s="8">
        <v>0</v>
      </c>
      <c r="BG99" s="8">
        <v>0</v>
      </c>
      <c r="BH99" s="8">
        <v>0</v>
      </c>
      <c r="BI99" s="8">
        <v>0</v>
      </c>
      <c r="BJ99" s="8">
        <v>0.45</v>
      </c>
      <c r="BK99" s="8">
        <v>0</v>
      </c>
      <c r="BL99" s="8">
        <v>0</v>
      </c>
      <c r="BM99" s="8">
        <v>0.14000000000000001</v>
      </c>
      <c r="BN99" s="8">
        <v>0</v>
      </c>
      <c r="BO99" s="8">
        <v>0</v>
      </c>
      <c r="BP99" s="8">
        <v>0</v>
      </c>
      <c r="BQ99" s="8">
        <v>0</v>
      </c>
      <c r="BR99" s="8">
        <v>0</v>
      </c>
      <c r="BS99" s="8">
        <v>0</v>
      </c>
      <c r="BT99" s="8">
        <v>0</v>
      </c>
      <c r="BU99" s="8">
        <v>0</v>
      </c>
      <c r="BV99" s="8">
        <v>0</v>
      </c>
      <c r="BW99" s="11" t="s">
        <v>155</v>
      </c>
      <c r="BX99" s="11" t="s">
        <v>155</v>
      </c>
      <c r="BY99" s="11" t="s">
        <v>155</v>
      </c>
      <c r="BZ99" s="11" t="s">
        <v>155</v>
      </c>
      <c r="CA99" s="14" t="s">
        <v>397</v>
      </c>
    </row>
    <row r="100" spans="1:79" ht="46.8" x14ac:dyDescent="0.3">
      <c r="A100" s="10" t="s">
        <v>340</v>
      </c>
      <c r="B100" s="20" t="s">
        <v>431</v>
      </c>
      <c r="C100" s="110" t="s">
        <v>432</v>
      </c>
      <c r="D100" s="11" t="s">
        <v>155</v>
      </c>
      <c r="E100" s="11" t="s">
        <v>155</v>
      </c>
      <c r="F100" s="11" t="s">
        <v>155</v>
      </c>
      <c r="G100" s="11" t="s">
        <v>155</v>
      </c>
      <c r="H100" s="11" t="s">
        <v>155</v>
      </c>
      <c r="I100" s="11" t="s">
        <v>155</v>
      </c>
      <c r="J100" s="11" t="s">
        <v>155</v>
      </c>
      <c r="K100" s="11" t="s">
        <v>155</v>
      </c>
      <c r="L100" s="11" t="s">
        <v>155</v>
      </c>
      <c r="M100" s="11" t="s">
        <v>155</v>
      </c>
      <c r="N100" s="11" t="s">
        <v>155</v>
      </c>
      <c r="O100" s="11" t="s">
        <v>155</v>
      </c>
      <c r="P100" s="11" t="s">
        <v>155</v>
      </c>
      <c r="Q100" s="11" t="s">
        <v>155</v>
      </c>
      <c r="R100" s="11" t="s">
        <v>155</v>
      </c>
      <c r="S100" s="11" t="s">
        <v>155</v>
      </c>
      <c r="T100" s="11" t="s">
        <v>155</v>
      </c>
      <c r="U100" s="11" t="s">
        <v>155</v>
      </c>
      <c r="V100" s="11" t="s">
        <v>155</v>
      </c>
      <c r="W100" s="11" t="s">
        <v>155</v>
      </c>
      <c r="X100" s="11" t="s">
        <v>155</v>
      </c>
      <c r="Y100" s="11" t="s">
        <v>155</v>
      </c>
      <c r="Z100" s="11" t="s">
        <v>155</v>
      </c>
      <c r="AA100" s="11" t="s">
        <v>155</v>
      </c>
      <c r="AB100" s="11" t="s">
        <v>155</v>
      </c>
      <c r="AC100" s="11" t="s">
        <v>155</v>
      </c>
      <c r="AD100" s="11" t="s">
        <v>155</v>
      </c>
      <c r="AE100" s="11" t="s">
        <v>155</v>
      </c>
      <c r="AF100" s="11" t="s">
        <v>155</v>
      </c>
      <c r="AG100" s="11" t="s">
        <v>155</v>
      </c>
      <c r="AH100" s="11" t="s">
        <v>155</v>
      </c>
      <c r="AI100" s="11" t="s">
        <v>155</v>
      </c>
      <c r="AJ100" s="11" t="s">
        <v>155</v>
      </c>
      <c r="AK100" s="11" t="s">
        <v>155</v>
      </c>
      <c r="AL100" s="11" t="s">
        <v>155</v>
      </c>
      <c r="AM100" s="11" t="s">
        <v>155</v>
      </c>
      <c r="AN100" s="8">
        <f t="shared" si="180"/>
        <v>0</v>
      </c>
      <c r="AO100" s="8">
        <f t="shared" si="194"/>
        <v>0</v>
      </c>
      <c r="AP100" s="8">
        <f t="shared" si="195"/>
        <v>0</v>
      </c>
      <c r="AQ100" s="8">
        <f t="shared" si="196"/>
        <v>0</v>
      </c>
      <c r="AR100" s="8">
        <f t="shared" si="197"/>
        <v>0</v>
      </c>
      <c r="AS100" s="8">
        <f t="shared" si="198"/>
        <v>0</v>
      </c>
      <c r="AT100" s="8">
        <f t="shared" si="199"/>
        <v>0</v>
      </c>
      <c r="AU100" s="8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</v>
      </c>
      <c r="BK100" s="8">
        <v>0</v>
      </c>
      <c r="BL100" s="8">
        <v>0</v>
      </c>
      <c r="BM100" s="8">
        <v>0</v>
      </c>
      <c r="BN100" s="8">
        <v>0</v>
      </c>
      <c r="BO100" s="8">
        <v>0</v>
      </c>
      <c r="BP100" s="8">
        <v>0</v>
      </c>
      <c r="BQ100" s="8">
        <v>0</v>
      </c>
      <c r="BR100" s="8">
        <v>0</v>
      </c>
      <c r="BS100" s="8">
        <v>0</v>
      </c>
      <c r="BT100" s="8">
        <v>0</v>
      </c>
      <c r="BU100" s="8">
        <v>0</v>
      </c>
      <c r="BV100" s="8">
        <v>0</v>
      </c>
      <c r="BW100" s="11" t="s">
        <v>155</v>
      </c>
      <c r="BX100" s="11" t="s">
        <v>155</v>
      </c>
      <c r="BY100" s="11" t="s">
        <v>155</v>
      </c>
      <c r="BZ100" s="11" t="s">
        <v>155</v>
      </c>
      <c r="CA100" s="14" t="s">
        <v>437</v>
      </c>
    </row>
    <row r="101" spans="1:79" ht="78" x14ac:dyDescent="0.3">
      <c r="A101" s="10" t="s">
        <v>343</v>
      </c>
      <c r="B101" s="81" t="s">
        <v>433</v>
      </c>
      <c r="C101" s="111" t="s">
        <v>434</v>
      </c>
      <c r="D101" s="11" t="s">
        <v>155</v>
      </c>
      <c r="E101" s="11" t="s">
        <v>155</v>
      </c>
      <c r="F101" s="11" t="s">
        <v>155</v>
      </c>
      <c r="G101" s="11" t="s">
        <v>155</v>
      </c>
      <c r="H101" s="11" t="s">
        <v>155</v>
      </c>
      <c r="I101" s="11" t="s">
        <v>155</v>
      </c>
      <c r="J101" s="11" t="s">
        <v>155</v>
      </c>
      <c r="K101" s="11" t="s">
        <v>155</v>
      </c>
      <c r="L101" s="11" t="s">
        <v>155</v>
      </c>
      <c r="M101" s="11" t="s">
        <v>155</v>
      </c>
      <c r="N101" s="11" t="s">
        <v>155</v>
      </c>
      <c r="O101" s="11" t="s">
        <v>155</v>
      </c>
      <c r="P101" s="11" t="s">
        <v>155</v>
      </c>
      <c r="Q101" s="11" t="s">
        <v>155</v>
      </c>
      <c r="R101" s="11" t="s">
        <v>155</v>
      </c>
      <c r="S101" s="11" t="s">
        <v>155</v>
      </c>
      <c r="T101" s="11" t="s">
        <v>155</v>
      </c>
      <c r="U101" s="11" t="s">
        <v>155</v>
      </c>
      <c r="V101" s="11" t="s">
        <v>155</v>
      </c>
      <c r="W101" s="11" t="s">
        <v>155</v>
      </c>
      <c r="X101" s="11" t="s">
        <v>155</v>
      </c>
      <c r="Y101" s="11" t="s">
        <v>155</v>
      </c>
      <c r="Z101" s="11" t="s">
        <v>155</v>
      </c>
      <c r="AA101" s="11" t="s">
        <v>155</v>
      </c>
      <c r="AB101" s="11" t="s">
        <v>155</v>
      </c>
      <c r="AC101" s="11" t="s">
        <v>155</v>
      </c>
      <c r="AD101" s="11" t="s">
        <v>155</v>
      </c>
      <c r="AE101" s="11" t="s">
        <v>155</v>
      </c>
      <c r="AF101" s="11" t="s">
        <v>155</v>
      </c>
      <c r="AG101" s="11" t="s">
        <v>155</v>
      </c>
      <c r="AH101" s="11" t="s">
        <v>155</v>
      </c>
      <c r="AI101" s="11" t="s">
        <v>155</v>
      </c>
      <c r="AJ101" s="11" t="s">
        <v>155</v>
      </c>
      <c r="AK101" s="11" t="s">
        <v>155</v>
      </c>
      <c r="AL101" s="11" t="s">
        <v>155</v>
      </c>
      <c r="AM101" s="11" t="s">
        <v>155</v>
      </c>
      <c r="AN101" s="8">
        <f t="shared" si="180"/>
        <v>0</v>
      </c>
      <c r="AO101" s="8">
        <f t="shared" si="194"/>
        <v>0</v>
      </c>
      <c r="AP101" s="8">
        <f t="shared" si="195"/>
        <v>0</v>
      </c>
      <c r="AQ101" s="8">
        <f t="shared" si="196"/>
        <v>0</v>
      </c>
      <c r="AR101" s="8">
        <f t="shared" si="197"/>
        <v>0</v>
      </c>
      <c r="AS101" s="8">
        <f t="shared" si="198"/>
        <v>0</v>
      </c>
      <c r="AT101" s="8">
        <f t="shared" si="199"/>
        <v>0</v>
      </c>
      <c r="AU101" s="8">
        <v>0</v>
      </c>
      <c r="AV101" s="8">
        <v>0</v>
      </c>
      <c r="AW101" s="8">
        <v>0</v>
      </c>
      <c r="AX101" s="8">
        <v>0</v>
      </c>
      <c r="AY101" s="8">
        <v>0</v>
      </c>
      <c r="AZ101" s="8">
        <v>0</v>
      </c>
      <c r="BA101" s="8">
        <v>0</v>
      </c>
      <c r="BB101" s="8">
        <v>0</v>
      </c>
      <c r="BC101" s="8">
        <v>0</v>
      </c>
      <c r="BD101" s="8">
        <v>0</v>
      </c>
      <c r="BE101" s="8">
        <v>0</v>
      </c>
      <c r="BF101" s="8">
        <v>0</v>
      </c>
      <c r="BG101" s="8">
        <v>0</v>
      </c>
      <c r="BH101" s="8">
        <v>0</v>
      </c>
      <c r="BI101" s="8">
        <v>0</v>
      </c>
      <c r="BJ101" s="8">
        <v>0</v>
      </c>
      <c r="BK101" s="8">
        <v>0</v>
      </c>
      <c r="BL101" s="8">
        <v>0</v>
      </c>
      <c r="BM101" s="8">
        <v>0</v>
      </c>
      <c r="BN101" s="8">
        <v>0</v>
      </c>
      <c r="BO101" s="8">
        <v>0</v>
      </c>
      <c r="BP101" s="8">
        <v>0</v>
      </c>
      <c r="BQ101" s="8">
        <v>0</v>
      </c>
      <c r="BR101" s="8">
        <v>0</v>
      </c>
      <c r="BS101" s="8">
        <v>0</v>
      </c>
      <c r="BT101" s="8">
        <v>0</v>
      </c>
      <c r="BU101" s="8">
        <v>0</v>
      </c>
      <c r="BV101" s="8">
        <v>0</v>
      </c>
      <c r="BW101" s="11" t="s">
        <v>155</v>
      </c>
      <c r="BX101" s="11" t="s">
        <v>155</v>
      </c>
      <c r="BY101" s="11" t="s">
        <v>155</v>
      </c>
      <c r="BZ101" s="11" t="s">
        <v>155</v>
      </c>
      <c r="CA101" s="14" t="s">
        <v>438</v>
      </c>
    </row>
    <row r="102" spans="1:79" ht="62.4" x14ac:dyDescent="0.3">
      <c r="A102" s="10" t="s">
        <v>391</v>
      </c>
      <c r="B102" s="112" t="s">
        <v>382</v>
      </c>
      <c r="C102" s="113" t="s">
        <v>381</v>
      </c>
      <c r="D102" s="11" t="s">
        <v>155</v>
      </c>
      <c r="E102" s="11" t="s">
        <v>155</v>
      </c>
      <c r="F102" s="11" t="s">
        <v>155</v>
      </c>
      <c r="G102" s="11" t="s">
        <v>155</v>
      </c>
      <c r="H102" s="11" t="s">
        <v>155</v>
      </c>
      <c r="I102" s="11" t="s">
        <v>155</v>
      </c>
      <c r="J102" s="11" t="s">
        <v>155</v>
      </c>
      <c r="K102" s="11" t="s">
        <v>155</v>
      </c>
      <c r="L102" s="11" t="s">
        <v>155</v>
      </c>
      <c r="M102" s="11" t="s">
        <v>155</v>
      </c>
      <c r="N102" s="11" t="s">
        <v>155</v>
      </c>
      <c r="O102" s="11" t="s">
        <v>155</v>
      </c>
      <c r="P102" s="11" t="s">
        <v>155</v>
      </c>
      <c r="Q102" s="11" t="s">
        <v>155</v>
      </c>
      <c r="R102" s="11" t="s">
        <v>155</v>
      </c>
      <c r="S102" s="11" t="s">
        <v>155</v>
      </c>
      <c r="T102" s="11" t="s">
        <v>155</v>
      </c>
      <c r="U102" s="11" t="s">
        <v>155</v>
      </c>
      <c r="V102" s="11" t="s">
        <v>155</v>
      </c>
      <c r="W102" s="11" t="s">
        <v>155</v>
      </c>
      <c r="X102" s="11" t="s">
        <v>155</v>
      </c>
      <c r="Y102" s="11" t="s">
        <v>155</v>
      </c>
      <c r="Z102" s="11" t="s">
        <v>155</v>
      </c>
      <c r="AA102" s="11" t="s">
        <v>155</v>
      </c>
      <c r="AB102" s="11" t="s">
        <v>155</v>
      </c>
      <c r="AC102" s="11" t="s">
        <v>155</v>
      </c>
      <c r="AD102" s="11" t="s">
        <v>155</v>
      </c>
      <c r="AE102" s="11" t="s">
        <v>155</v>
      </c>
      <c r="AF102" s="11" t="s">
        <v>155</v>
      </c>
      <c r="AG102" s="11" t="s">
        <v>155</v>
      </c>
      <c r="AH102" s="11" t="s">
        <v>155</v>
      </c>
      <c r="AI102" s="11" t="s">
        <v>155</v>
      </c>
      <c r="AJ102" s="11" t="s">
        <v>155</v>
      </c>
      <c r="AK102" s="11" t="s">
        <v>155</v>
      </c>
      <c r="AL102" s="11" t="s">
        <v>155</v>
      </c>
      <c r="AM102" s="11" t="s">
        <v>155</v>
      </c>
      <c r="AN102" s="8">
        <f t="shared" ref="AN102:AN106" si="200">AU102+BB102+BI102+BP102</f>
        <v>0</v>
      </c>
      <c r="AO102" s="8">
        <f t="shared" ref="AO102:AO106" si="201">AV102+BC102+BJ102+BQ102</f>
        <v>2.46</v>
      </c>
      <c r="AP102" s="8">
        <f t="shared" ref="AP102:AP106" si="202">AW102+BD102+BK102+BR102</f>
        <v>0.25</v>
      </c>
      <c r="AQ102" s="8">
        <f t="shared" ref="AQ102:AQ106" si="203">AX102+BE102+BL102+BS102</f>
        <v>0</v>
      </c>
      <c r="AR102" s="8">
        <f t="shared" ref="AR102:AR106" si="204">AY102+BF102+BM102+BT102</f>
        <v>0.18</v>
      </c>
      <c r="AS102" s="8">
        <f t="shared" ref="AS102:AS106" si="205">AZ102+BG102+BN102+BU102</f>
        <v>0</v>
      </c>
      <c r="AT102" s="8">
        <f t="shared" ref="AT102:AT106" si="206">BA102+BH102+BO102+BV102</f>
        <v>2</v>
      </c>
      <c r="AU102" s="8">
        <v>0</v>
      </c>
      <c r="AV102" s="8">
        <v>0</v>
      </c>
      <c r="AW102" s="8">
        <v>0</v>
      </c>
      <c r="AX102" s="8">
        <v>0</v>
      </c>
      <c r="AY102" s="8">
        <v>0</v>
      </c>
      <c r="AZ102" s="8">
        <v>0</v>
      </c>
      <c r="BA102" s="8">
        <v>0</v>
      </c>
      <c r="BB102" s="8">
        <v>0</v>
      </c>
      <c r="BC102" s="8">
        <v>0</v>
      </c>
      <c r="BD102" s="8">
        <v>0</v>
      </c>
      <c r="BE102" s="8">
        <v>0</v>
      </c>
      <c r="BF102" s="8">
        <v>0</v>
      </c>
      <c r="BG102" s="8">
        <v>0</v>
      </c>
      <c r="BH102" s="8">
        <v>0</v>
      </c>
      <c r="BI102" s="8">
        <v>0</v>
      </c>
      <c r="BJ102" s="8">
        <v>2.46</v>
      </c>
      <c r="BK102" s="8">
        <v>0.25</v>
      </c>
      <c r="BL102" s="8">
        <v>0</v>
      </c>
      <c r="BM102" s="8">
        <v>0.18</v>
      </c>
      <c r="BN102" s="8">
        <v>0</v>
      </c>
      <c r="BO102" s="8">
        <v>2</v>
      </c>
      <c r="BP102" s="8">
        <v>0</v>
      </c>
      <c r="BQ102" s="8">
        <v>0</v>
      </c>
      <c r="BR102" s="8">
        <v>0</v>
      </c>
      <c r="BS102" s="8">
        <v>0</v>
      </c>
      <c r="BT102" s="8">
        <v>0</v>
      </c>
      <c r="BU102" s="8">
        <v>0</v>
      </c>
      <c r="BV102" s="8">
        <v>0</v>
      </c>
      <c r="BW102" s="11" t="s">
        <v>155</v>
      </c>
      <c r="BX102" s="11" t="s">
        <v>155</v>
      </c>
      <c r="BY102" s="11" t="s">
        <v>155</v>
      </c>
      <c r="BZ102" s="11" t="s">
        <v>155</v>
      </c>
      <c r="CA102" s="14" t="s">
        <v>402</v>
      </c>
    </row>
    <row r="103" spans="1:79" ht="93.6" x14ac:dyDescent="0.3">
      <c r="A103" s="10" t="s">
        <v>392</v>
      </c>
      <c r="B103" s="88" t="s">
        <v>446</v>
      </c>
      <c r="C103" s="90" t="s">
        <v>447</v>
      </c>
      <c r="D103" s="11" t="s">
        <v>155</v>
      </c>
      <c r="E103" s="11" t="s">
        <v>155</v>
      </c>
      <c r="F103" s="11" t="s">
        <v>155</v>
      </c>
      <c r="G103" s="11" t="s">
        <v>155</v>
      </c>
      <c r="H103" s="11" t="s">
        <v>155</v>
      </c>
      <c r="I103" s="11" t="s">
        <v>155</v>
      </c>
      <c r="J103" s="11" t="s">
        <v>155</v>
      </c>
      <c r="K103" s="11" t="s">
        <v>155</v>
      </c>
      <c r="L103" s="11" t="s">
        <v>155</v>
      </c>
      <c r="M103" s="11" t="s">
        <v>155</v>
      </c>
      <c r="N103" s="11" t="s">
        <v>155</v>
      </c>
      <c r="O103" s="11" t="s">
        <v>155</v>
      </c>
      <c r="P103" s="11" t="s">
        <v>155</v>
      </c>
      <c r="Q103" s="11" t="s">
        <v>155</v>
      </c>
      <c r="R103" s="11" t="s">
        <v>155</v>
      </c>
      <c r="S103" s="11" t="s">
        <v>155</v>
      </c>
      <c r="T103" s="11" t="s">
        <v>155</v>
      </c>
      <c r="U103" s="11" t="s">
        <v>155</v>
      </c>
      <c r="V103" s="11" t="s">
        <v>155</v>
      </c>
      <c r="W103" s="11" t="s">
        <v>155</v>
      </c>
      <c r="X103" s="11" t="s">
        <v>155</v>
      </c>
      <c r="Y103" s="11" t="s">
        <v>155</v>
      </c>
      <c r="Z103" s="11" t="s">
        <v>155</v>
      </c>
      <c r="AA103" s="11" t="s">
        <v>155</v>
      </c>
      <c r="AB103" s="11" t="s">
        <v>155</v>
      </c>
      <c r="AC103" s="11" t="s">
        <v>155</v>
      </c>
      <c r="AD103" s="11" t="s">
        <v>155</v>
      </c>
      <c r="AE103" s="11" t="s">
        <v>155</v>
      </c>
      <c r="AF103" s="11" t="s">
        <v>155</v>
      </c>
      <c r="AG103" s="11" t="s">
        <v>155</v>
      </c>
      <c r="AH103" s="11" t="s">
        <v>155</v>
      </c>
      <c r="AI103" s="11" t="s">
        <v>155</v>
      </c>
      <c r="AJ103" s="11" t="s">
        <v>155</v>
      </c>
      <c r="AK103" s="11" t="s">
        <v>155</v>
      </c>
      <c r="AL103" s="11" t="s">
        <v>155</v>
      </c>
      <c r="AM103" s="11" t="s">
        <v>155</v>
      </c>
      <c r="AN103" s="8">
        <f t="shared" ref="AN103" si="207">AU103+BB103+BI103+BP103</f>
        <v>0</v>
      </c>
      <c r="AO103" s="8">
        <f t="shared" ref="AO103" si="208">AV103+BC103+BJ103+BQ103</f>
        <v>0</v>
      </c>
      <c r="AP103" s="8">
        <f t="shared" ref="AP103" si="209">AW103+BD103+BK103+BR103</f>
        <v>0</v>
      </c>
      <c r="AQ103" s="8">
        <f t="shared" ref="AQ103" si="210">AX103+BE103+BL103+BS103</f>
        <v>0</v>
      </c>
      <c r="AR103" s="8">
        <f t="shared" ref="AR103" si="211">AY103+BF103+BM103+BT103</f>
        <v>0</v>
      </c>
      <c r="AS103" s="8">
        <f t="shared" ref="AS103" si="212">AZ103+BG103+BN103+BU103</f>
        <v>0</v>
      </c>
      <c r="AT103" s="8">
        <f t="shared" ref="AT103" si="213">BA103+BH103+BO103+BV103</f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8">
        <v>0</v>
      </c>
      <c r="BM103" s="8">
        <v>0</v>
      </c>
      <c r="BN103" s="8">
        <v>0</v>
      </c>
      <c r="BO103" s="8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8">
        <v>0</v>
      </c>
      <c r="BV103" s="8">
        <v>0</v>
      </c>
      <c r="BW103" s="11" t="s">
        <v>155</v>
      </c>
      <c r="BX103" s="11" t="s">
        <v>155</v>
      </c>
      <c r="BY103" s="11" t="s">
        <v>155</v>
      </c>
      <c r="BZ103" s="11" t="s">
        <v>155</v>
      </c>
      <c r="CA103" s="14" t="s">
        <v>448</v>
      </c>
    </row>
    <row r="104" spans="1:79" ht="72" x14ac:dyDescent="0.3">
      <c r="A104" s="10" t="s">
        <v>393</v>
      </c>
      <c r="B104" s="114" t="s">
        <v>384</v>
      </c>
      <c r="C104" s="10" t="s">
        <v>383</v>
      </c>
      <c r="D104" s="11" t="s">
        <v>155</v>
      </c>
      <c r="E104" s="11" t="s">
        <v>155</v>
      </c>
      <c r="F104" s="11" t="s">
        <v>155</v>
      </c>
      <c r="G104" s="11" t="s">
        <v>155</v>
      </c>
      <c r="H104" s="11" t="s">
        <v>155</v>
      </c>
      <c r="I104" s="11" t="s">
        <v>155</v>
      </c>
      <c r="J104" s="11" t="s">
        <v>155</v>
      </c>
      <c r="K104" s="11" t="s">
        <v>155</v>
      </c>
      <c r="L104" s="11" t="s">
        <v>155</v>
      </c>
      <c r="M104" s="11" t="s">
        <v>155</v>
      </c>
      <c r="N104" s="11" t="s">
        <v>155</v>
      </c>
      <c r="O104" s="11" t="s">
        <v>155</v>
      </c>
      <c r="P104" s="11" t="s">
        <v>155</v>
      </c>
      <c r="Q104" s="11" t="s">
        <v>155</v>
      </c>
      <c r="R104" s="11" t="s">
        <v>155</v>
      </c>
      <c r="S104" s="11" t="s">
        <v>155</v>
      </c>
      <c r="T104" s="11" t="s">
        <v>155</v>
      </c>
      <c r="U104" s="11" t="s">
        <v>155</v>
      </c>
      <c r="V104" s="11" t="s">
        <v>155</v>
      </c>
      <c r="W104" s="11" t="s">
        <v>155</v>
      </c>
      <c r="X104" s="11" t="s">
        <v>155</v>
      </c>
      <c r="Y104" s="11" t="s">
        <v>155</v>
      </c>
      <c r="Z104" s="11" t="s">
        <v>155</v>
      </c>
      <c r="AA104" s="11" t="s">
        <v>155</v>
      </c>
      <c r="AB104" s="11" t="s">
        <v>155</v>
      </c>
      <c r="AC104" s="11" t="s">
        <v>155</v>
      </c>
      <c r="AD104" s="11" t="s">
        <v>155</v>
      </c>
      <c r="AE104" s="11" t="s">
        <v>155</v>
      </c>
      <c r="AF104" s="11" t="s">
        <v>155</v>
      </c>
      <c r="AG104" s="11" t="s">
        <v>155</v>
      </c>
      <c r="AH104" s="11" t="s">
        <v>155</v>
      </c>
      <c r="AI104" s="11" t="s">
        <v>155</v>
      </c>
      <c r="AJ104" s="11" t="s">
        <v>155</v>
      </c>
      <c r="AK104" s="11" t="s">
        <v>155</v>
      </c>
      <c r="AL104" s="11" t="s">
        <v>155</v>
      </c>
      <c r="AM104" s="11" t="s">
        <v>155</v>
      </c>
      <c r="AN104" s="8">
        <f t="shared" si="200"/>
        <v>0</v>
      </c>
      <c r="AO104" s="8">
        <f t="shared" si="201"/>
        <v>0.14000000000000001</v>
      </c>
      <c r="AP104" s="8">
        <f t="shared" si="202"/>
        <v>0</v>
      </c>
      <c r="AQ104" s="8">
        <f t="shared" si="203"/>
        <v>0</v>
      </c>
      <c r="AR104" s="8">
        <f t="shared" si="204"/>
        <v>0.05</v>
      </c>
      <c r="AS104" s="8">
        <f t="shared" si="205"/>
        <v>0</v>
      </c>
      <c r="AT104" s="8">
        <f t="shared" si="206"/>
        <v>0</v>
      </c>
      <c r="AU104" s="8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0.14000000000000001</v>
      </c>
      <c r="BK104" s="8">
        <v>0</v>
      </c>
      <c r="BL104" s="8">
        <v>0</v>
      </c>
      <c r="BM104" s="8">
        <v>0.05</v>
      </c>
      <c r="BN104" s="8">
        <v>0</v>
      </c>
      <c r="BO104" s="8">
        <v>0</v>
      </c>
      <c r="BP104" s="8">
        <v>0</v>
      </c>
      <c r="BQ104" s="8">
        <v>0</v>
      </c>
      <c r="BR104" s="8">
        <v>0</v>
      </c>
      <c r="BS104" s="8">
        <v>0</v>
      </c>
      <c r="BT104" s="8">
        <v>0</v>
      </c>
      <c r="BU104" s="8">
        <v>0</v>
      </c>
      <c r="BV104" s="8">
        <v>0</v>
      </c>
      <c r="BW104" s="11" t="s">
        <v>155</v>
      </c>
      <c r="BX104" s="11" t="s">
        <v>155</v>
      </c>
      <c r="BY104" s="11" t="s">
        <v>155</v>
      </c>
      <c r="BZ104" s="11" t="s">
        <v>155</v>
      </c>
      <c r="CA104" s="17" t="s">
        <v>403</v>
      </c>
    </row>
    <row r="105" spans="1:79" ht="62.4" x14ac:dyDescent="0.3">
      <c r="A105" s="10" t="s">
        <v>394</v>
      </c>
      <c r="B105" s="20" t="s">
        <v>386</v>
      </c>
      <c r="C105" s="108" t="s">
        <v>385</v>
      </c>
      <c r="D105" s="11" t="s">
        <v>155</v>
      </c>
      <c r="E105" s="11" t="s">
        <v>155</v>
      </c>
      <c r="F105" s="11" t="s">
        <v>155</v>
      </c>
      <c r="G105" s="11" t="s">
        <v>155</v>
      </c>
      <c r="H105" s="11" t="s">
        <v>155</v>
      </c>
      <c r="I105" s="11" t="s">
        <v>155</v>
      </c>
      <c r="J105" s="11" t="s">
        <v>155</v>
      </c>
      <c r="K105" s="11" t="s">
        <v>155</v>
      </c>
      <c r="L105" s="11" t="s">
        <v>155</v>
      </c>
      <c r="M105" s="11" t="s">
        <v>155</v>
      </c>
      <c r="N105" s="11" t="s">
        <v>155</v>
      </c>
      <c r="O105" s="11" t="s">
        <v>155</v>
      </c>
      <c r="P105" s="11" t="s">
        <v>155</v>
      </c>
      <c r="Q105" s="11" t="s">
        <v>155</v>
      </c>
      <c r="R105" s="11" t="s">
        <v>155</v>
      </c>
      <c r="S105" s="11" t="s">
        <v>155</v>
      </c>
      <c r="T105" s="11" t="s">
        <v>155</v>
      </c>
      <c r="U105" s="11" t="s">
        <v>155</v>
      </c>
      <c r="V105" s="11" t="s">
        <v>155</v>
      </c>
      <c r="W105" s="11" t="s">
        <v>155</v>
      </c>
      <c r="X105" s="11" t="s">
        <v>155</v>
      </c>
      <c r="Y105" s="11" t="s">
        <v>155</v>
      </c>
      <c r="Z105" s="11" t="s">
        <v>155</v>
      </c>
      <c r="AA105" s="11" t="s">
        <v>155</v>
      </c>
      <c r="AB105" s="11" t="s">
        <v>155</v>
      </c>
      <c r="AC105" s="11" t="s">
        <v>155</v>
      </c>
      <c r="AD105" s="11" t="s">
        <v>155</v>
      </c>
      <c r="AE105" s="11" t="s">
        <v>155</v>
      </c>
      <c r="AF105" s="11" t="s">
        <v>155</v>
      </c>
      <c r="AG105" s="11" t="s">
        <v>155</v>
      </c>
      <c r="AH105" s="11" t="s">
        <v>155</v>
      </c>
      <c r="AI105" s="11" t="s">
        <v>155</v>
      </c>
      <c r="AJ105" s="11" t="s">
        <v>155</v>
      </c>
      <c r="AK105" s="11" t="s">
        <v>155</v>
      </c>
      <c r="AL105" s="11" t="s">
        <v>155</v>
      </c>
      <c r="AM105" s="11" t="s">
        <v>155</v>
      </c>
      <c r="AN105" s="8">
        <f t="shared" si="200"/>
        <v>0</v>
      </c>
      <c r="AO105" s="8">
        <f t="shared" si="201"/>
        <v>2.17</v>
      </c>
      <c r="AP105" s="8">
        <f t="shared" si="202"/>
        <v>0</v>
      </c>
      <c r="AQ105" s="8">
        <f t="shared" si="203"/>
        <v>0</v>
      </c>
      <c r="AR105" s="8">
        <f t="shared" si="204"/>
        <v>0.37</v>
      </c>
      <c r="AS105" s="8">
        <f t="shared" si="205"/>
        <v>0</v>
      </c>
      <c r="AT105" s="8">
        <f t="shared" si="206"/>
        <v>0</v>
      </c>
      <c r="AU105" s="8">
        <v>0</v>
      </c>
      <c r="AV105" s="8">
        <v>0</v>
      </c>
      <c r="AW105" s="8">
        <v>0</v>
      </c>
      <c r="AX105" s="8">
        <v>0</v>
      </c>
      <c r="AY105" s="8">
        <v>0</v>
      </c>
      <c r="AZ105" s="8">
        <v>0</v>
      </c>
      <c r="BA105" s="8">
        <v>0</v>
      </c>
      <c r="BB105" s="8">
        <v>0</v>
      </c>
      <c r="BC105" s="8">
        <v>0</v>
      </c>
      <c r="BD105" s="8">
        <v>0</v>
      </c>
      <c r="BE105" s="8">
        <v>0</v>
      </c>
      <c r="BF105" s="8">
        <v>0</v>
      </c>
      <c r="BG105" s="8">
        <v>0</v>
      </c>
      <c r="BH105" s="8">
        <v>0</v>
      </c>
      <c r="BI105" s="8">
        <v>0</v>
      </c>
      <c r="BJ105" s="8">
        <v>2.17</v>
      </c>
      <c r="BK105" s="8">
        <v>0</v>
      </c>
      <c r="BL105" s="8">
        <v>0</v>
      </c>
      <c r="BM105" s="8">
        <v>0.37</v>
      </c>
      <c r="BN105" s="8">
        <v>0</v>
      </c>
      <c r="BO105" s="8">
        <v>0</v>
      </c>
      <c r="BP105" s="8">
        <v>0</v>
      </c>
      <c r="BQ105" s="8">
        <v>0</v>
      </c>
      <c r="BR105" s="8">
        <v>0</v>
      </c>
      <c r="BS105" s="8">
        <v>0</v>
      </c>
      <c r="BT105" s="8">
        <v>0</v>
      </c>
      <c r="BU105" s="8">
        <v>0</v>
      </c>
      <c r="BV105" s="8">
        <v>0</v>
      </c>
      <c r="BW105" s="11" t="s">
        <v>155</v>
      </c>
      <c r="BX105" s="11" t="s">
        <v>155</v>
      </c>
      <c r="BY105" s="11" t="s">
        <v>155</v>
      </c>
      <c r="BZ105" s="11" t="s">
        <v>155</v>
      </c>
      <c r="CA105" s="17" t="s">
        <v>404</v>
      </c>
    </row>
    <row r="106" spans="1:79" ht="46.8" x14ac:dyDescent="0.3">
      <c r="A106" s="10" t="s">
        <v>395</v>
      </c>
      <c r="B106" s="20" t="s">
        <v>399</v>
      </c>
      <c r="C106" s="82" t="s">
        <v>398</v>
      </c>
      <c r="D106" s="11" t="s">
        <v>155</v>
      </c>
      <c r="E106" s="11" t="s">
        <v>155</v>
      </c>
      <c r="F106" s="11" t="s">
        <v>155</v>
      </c>
      <c r="G106" s="11" t="s">
        <v>155</v>
      </c>
      <c r="H106" s="11" t="s">
        <v>155</v>
      </c>
      <c r="I106" s="11" t="s">
        <v>155</v>
      </c>
      <c r="J106" s="11" t="s">
        <v>155</v>
      </c>
      <c r="K106" s="11" t="s">
        <v>155</v>
      </c>
      <c r="L106" s="11" t="s">
        <v>155</v>
      </c>
      <c r="M106" s="11" t="s">
        <v>155</v>
      </c>
      <c r="N106" s="11" t="s">
        <v>155</v>
      </c>
      <c r="O106" s="11" t="s">
        <v>155</v>
      </c>
      <c r="P106" s="11" t="s">
        <v>155</v>
      </c>
      <c r="Q106" s="11" t="s">
        <v>155</v>
      </c>
      <c r="R106" s="11" t="s">
        <v>155</v>
      </c>
      <c r="S106" s="11" t="s">
        <v>155</v>
      </c>
      <c r="T106" s="11" t="s">
        <v>155</v>
      </c>
      <c r="U106" s="11" t="s">
        <v>155</v>
      </c>
      <c r="V106" s="11" t="s">
        <v>155</v>
      </c>
      <c r="W106" s="11" t="s">
        <v>155</v>
      </c>
      <c r="X106" s="11" t="s">
        <v>155</v>
      </c>
      <c r="Y106" s="11" t="s">
        <v>155</v>
      </c>
      <c r="Z106" s="11" t="s">
        <v>155</v>
      </c>
      <c r="AA106" s="11" t="s">
        <v>155</v>
      </c>
      <c r="AB106" s="11" t="s">
        <v>155</v>
      </c>
      <c r="AC106" s="11" t="s">
        <v>155</v>
      </c>
      <c r="AD106" s="11" t="s">
        <v>155</v>
      </c>
      <c r="AE106" s="11" t="s">
        <v>155</v>
      </c>
      <c r="AF106" s="11" t="s">
        <v>155</v>
      </c>
      <c r="AG106" s="11" t="s">
        <v>155</v>
      </c>
      <c r="AH106" s="11" t="s">
        <v>155</v>
      </c>
      <c r="AI106" s="11" t="s">
        <v>155</v>
      </c>
      <c r="AJ106" s="11" t="s">
        <v>155</v>
      </c>
      <c r="AK106" s="11" t="s">
        <v>155</v>
      </c>
      <c r="AL106" s="11" t="s">
        <v>155</v>
      </c>
      <c r="AM106" s="11" t="s">
        <v>155</v>
      </c>
      <c r="AN106" s="8">
        <f t="shared" si="200"/>
        <v>0</v>
      </c>
      <c r="AO106" s="8">
        <f t="shared" si="201"/>
        <v>0.15</v>
      </c>
      <c r="AP106" s="8">
        <f t="shared" si="202"/>
        <v>0</v>
      </c>
      <c r="AQ106" s="8">
        <f t="shared" si="203"/>
        <v>0</v>
      </c>
      <c r="AR106" s="8">
        <f t="shared" si="204"/>
        <v>1.4999999999999999E-2</v>
      </c>
      <c r="AS106" s="8">
        <f t="shared" si="205"/>
        <v>0</v>
      </c>
      <c r="AT106" s="8">
        <f t="shared" si="206"/>
        <v>0</v>
      </c>
      <c r="AU106" s="8">
        <v>0</v>
      </c>
      <c r="AV106" s="8">
        <v>0</v>
      </c>
      <c r="AW106" s="8">
        <v>0</v>
      </c>
      <c r="AX106" s="8">
        <v>0</v>
      </c>
      <c r="AY106" s="8">
        <v>0</v>
      </c>
      <c r="AZ106" s="8">
        <v>0</v>
      </c>
      <c r="BA106" s="8">
        <v>0</v>
      </c>
      <c r="BB106" s="8">
        <v>0</v>
      </c>
      <c r="BC106" s="8">
        <v>0</v>
      </c>
      <c r="BD106" s="8">
        <v>0</v>
      </c>
      <c r="BE106" s="8">
        <v>0</v>
      </c>
      <c r="BF106" s="8">
        <v>0</v>
      </c>
      <c r="BG106" s="8">
        <v>0</v>
      </c>
      <c r="BH106" s="8">
        <v>0</v>
      </c>
      <c r="BI106" s="8">
        <v>0</v>
      </c>
      <c r="BJ106" s="8">
        <v>0.15</v>
      </c>
      <c r="BK106" s="8">
        <v>0</v>
      </c>
      <c r="BL106" s="8">
        <v>0</v>
      </c>
      <c r="BM106" s="8">
        <v>1.4999999999999999E-2</v>
      </c>
      <c r="BN106" s="8">
        <v>0</v>
      </c>
      <c r="BO106" s="8">
        <v>0</v>
      </c>
      <c r="BP106" s="8">
        <v>0</v>
      </c>
      <c r="BQ106" s="8">
        <v>0</v>
      </c>
      <c r="BR106" s="8">
        <v>0</v>
      </c>
      <c r="BS106" s="8">
        <v>0</v>
      </c>
      <c r="BT106" s="8">
        <v>0</v>
      </c>
      <c r="BU106" s="8">
        <v>0</v>
      </c>
      <c r="BV106" s="8">
        <v>0</v>
      </c>
      <c r="BW106" s="11" t="s">
        <v>155</v>
      </c>
      <c r="BX106" s="11" t="s">
        <v>155</v>
      </c>
      <c r="BY106" s="11" t="s">
        <v>155</v>
      </c>
      <c r="BZ106" s="11" t="s">
        <v>155</v>
      </c>
      <c r="CA106" s="14" t="s">
        <v>401</v>
      </c>
    </row>
    <row r="107" spans="1:79" ht="46.8" x14ac:dyDescent="0.3">
      <c r="A107" s="10" t="s">
        <v>396</v>
      </c>
      <c r="B107" s="20" t="s">
        <v>329</v>
      </c>
      <c r="C107" s="113" t="s">
        <v>330</v>
      </c>
      <c r="D107" s="11" t="s">
        <v>155</v>
      </c>
      <c r="E107" s="11" t="s">
        <v>155</v>
      </c>
      <c r="F107" s="11" t="s">
        <v>155</v>
      </c>
      <c r="G107" s="11" t="s">
        <v>155</v>
      </c>
      <c r="H107" s="11" t="s">
        <v>155</v>
      </c>
      <c r="I107" s="11" t="s">
        <v>155</v>
      </c>
      <c r="J107" s="11" t="s">
        <v>155</v>
      </c>
      <c r="K107" s="11" t="s">
        <v>155</v>
      </c>
      <c r="L107" s="11" t="s">
        <v>155</v>
      </c>
      <c r="M107" s="11" t="s">
        <v>155</v>
      </c>
      <c r="N107" s="11" t="s">
        <v>155</v>
      </c>
      <c r="O107" s="11" t="s">
        <v>155</v>
      </c>
      <c r="P107" s="11" t="s">
        <v>155</v>
      </c>
      <c r="Q107" s="11" t="s">
        <v>155</v>
      </c>
      <c r="R107" s="11" t="s">
        <v>155</v>
      </c>
      <c r="S107" s="11" t="s">
        <v>155</v>
      </c>
      <c r="T107" s="11" t="s">
        <v>155</v>
      </c>
      <c r="U107" s="11" t="s">
        <v>155</v>
      </c>
      <c r="V107" s="11" t="s">
        <v>155</v>
      </c>
      <c r="W107" s="11" t="s">
        <v>155</v>
      </c>
      <c r="X107" s="11" t="s">
        <v>155</v>
      </c>
      <c r="Y107" s="11" t="s">
        <v>155</v>
      </c>
      <c r="Z107" s="11" t="s">
        <v>155</v>
      </c>
      <c r="AA107" s="11" t="s">
        <v>155</v>
      </c>
      <c r="AB107" s="11" t="s">
        <v>155</v>
      </c>
      <c r="AC107" s="11" t="s">
        <v>155</v>
      </c>
      <c r="AD107" s="11" t="s">
        <v>155</v>
      </c>
      <c r="AE107" s="11" t="s">
        <v>155</v>
      </c>
      <c r="AF107" s="11" t="s">
        <v>155</v>
      </c>
      <c r="AG107" s="11" t="s">
        <v>155</v>
      </c>
      <c r="AH107" s="11" t="s">
        <v>155</v>
      </c>
      <c r="AI107" s="11" t="s">
        <v>155</v>
      </c>
      <c r="AJ107" s="11" t="s">
        <v>155</v>
      </c>
      <c r="AK107" s="11" t="s">
        <v>155</v>
      </c>
      <c r="AL107" s="11" t="s">
        <v>155</v>
      </c>
      <c r="AM107" s="11" t="s">
        <v>155</v>
      </c>
      <c r="AN107" s="8">
        <f t="shared" si="180"/>
        <v>0</v>
      </c>
      <c r="AO107" s="8">
        <f t="shared" si="181"/>
        <v>0</v>
      </c>
      <c r="AP107" s="8">
        <f t="shared" si="182"/>
        <v>0</v>
      </c>
      <c r="AQ107" s="8">
        <f t="shared" si="183"/>
        <v>0</v>
      </c>
      <c r="AR107" s="8">
        <f t="shared" si="184"/>
        <v>0</v>
      </c>
      <c r="AS107" s="8">
        <f t="shared" si="185"/>
        <v>0</v>
      </c>
      <c r="AT107" s="8">
        <f t="shared" si="186"/>
        <v>0</v>
      </c>
      <c r="AU107" s="8">
        <v>0</v>
      </c>
      <c r="AV107" s="8">
        <v>0</v>
      </c>
      <c r="AW107" s="8">
        <v>0</v>
      </c>
      <c r="AX107" s="8">
        <v>0</v>
      </c>
      <c r="AY107" s="8">
        <v>0</v>
      </c>
      <c r="AZ107" s="8">
        <v>0</v>
      </c>
      <c r="BA107" s="8">
        <v>0</v>
      </c>
      <c r="BB107" s="8">
        <v>0</v>
      </c>
      <c r="BC107" s="8">
        <v>0</v>
      </c>
      <c r="BD107" s="8">
        <v>0</v>
      </c>
      <c r="BE107" s="8">
        <v>0</v>
      </c>
      <c r="BF107" s="8">
        <v>0</v>
      </c>
      <c r="BG107" s="8">
        <v>0</v>
      </c>
      <c r="BH107" s="8">
        <v>0</v>
      </c>
      <c r="BI107" s="8">
        <v>0</v>
      </c>
      <c r="BJ107" s="8">
        <v>0</v>
      </c>
      <c r="BK107" s="8">
        <v>0</v>
      </c>
      <c r="BL107" s="8">
        <v>0</v>
      </c>
      <c r="BM107" s="8">
        <v>0</v>
      </c>
      <c r="BN107" s="8">
        <v>0</v>
      </c>
      <c r="BO107" s="8">
        <v>0</v>
      </c>
      <c r="BP107" s="8">
        <v>0</v>
      </c>
      <c r="BQ107" s="8">
        <v>0</v>
      </c>
      <c r="BR107" s="8">
        <v>0</v>
      </c>
      <c r="BS107" s="8">
        <v>0</v>
      </c>
      <c r="BT107" s="8">
        <v>0</v>
      </c>
      <c r="BU107" s="8">
        <v>0</v>
      </c>
      <c r="BV107" s="8">
        <v>0</v>
      </c>
      <c r="BW107" s="11" t="s">
        <v>155</v>
      </c>
      <c r="BX107" s="11" t="s">
        <v>155</v>
      </c>
      <c r="BY107" s="11" t="s">
        <v>155</v>
      </c>
      <c r="BZ107" s="11" t="s">
        <v>155</v>
      </c>
      <c r="CA107" s="14" t="s">
        <v>349</v>
      </c>
    </row>
    <row r="108" spans="1:79" ht="46.8" x14ac:dyDescent="0.3">
      <c r="A108" s="10" t="s">
        <v>442</v>
      </c>
      <c r="B108" s="20" t="s">
        <v>332</v>
      </c>
      <c r="C108" s="10" t="s">
        <v>333</v>
      </c>
      <c r="D108" s="11" t="s">
        <v>155</v>
      </c>
      <c r="E108" s="11" t="s">
        <v>155</v>
      </c>
      <c r="F108" s="11" t="s">
        <v>155</v>
      </c>
      <c r="G108" s="11" t="s">
        <v>155</v>
      </c>
      <c r="H108" s="11" t="s">
        <v>155</v>
      </c>
      <c r="I108" s="11" t="s">
        <v>155</v>
      </c>
      <c r="J108" s="11" t="s">
        <v>155</v>
      </c>
      <c r="K108" s="11" t="s">
        <v>155</v>
      </c>
      <c r="L108" s="11" t="s">
        <v>155</v>
      </c>
      <c r="M108" s="11" t="s">
        <v>155</v>
      </c>
      <c r="N108" s="11" t="s">
        <v>155</v>
      </c>
      <c r="O108" s="11" t="s">
        <v>155</v>
      </c>
      <c r="P108" s="11" t="s">
        <v>155</v>
      </c>
      <c r="Q108" s="11" t="s">
        <v>155</v>
      </c>
      <c r="R108" s="11" t="s">
        <v>155</v>
      </c>
      <c r="S108" s="11" t="s">
        <v>155</v>
      </c>
      <c r="T108" s="11" t="s">
        <v>155</v>
      </c>
      <c r="U108" s="11" t="s">
        <v>155</v>
      </c>
      <c r="V108" s="11" t="s">
        <v>155</v>
      </c>
      <c r="W108" s="11" t="s">
        <v>155</v>
      </c>
      <c r="X108" s="11" t="s">
        <v>155</v>
      </c>
      <c r="Y108" s="11" t="s">
        <v>155</v>
      </c>
      <c r="Z108" s="11" t="s">
        <v>155</v>
      </c>
      <c r="AA108" s="11" t="s">
        <v>155</v>
      </c>
      <c r="AB108" s="11" t="s">
        <v>155</v>
      </c>
      <c r="AC108" s="11" t="s">
        <v>155</v>
      </c>
      <c r="AD108" s="11" t="s">
        <v>155</v>
      </c>
      <c r="AE108" s="11" t="s">
        <v>155</v>
      </c>
      <c r="AF108" s="11" t="s">
        <v>155</v>
      </c>
      <c r="AG108" s="11" t="s">
        <v>155</v>
      </c>
      <c r="AH108" s="11" t="s">
        <v>155</v>
      </c>
      <c r="AI108" s="11" t="s">
        <v>155</v>
      </c>
      <c r="AJ108" s="11" t="s">
        <v>155</v>
      </c>
      <c r="AK108" s="11" t="s">
        <v>155</v>
      </c>
      <c r="AL108" s="11" t="s">
        <v>155</v>
      </c>
      <c r="AM108" s="11" t="s">
        <v>155</v>
      </c>
      <c r="AN108" s="8">
        <f t="shared" si="180"/>
        <v>0</v>
      </c>
      <c r="AO108" s="8">
        <f t="shared" si="181"/>
        <v>0</v>
      </c>
      <c r="AP108" s="8">
        <f t="shared" si="182"/>
        <v>0</v>
      </c>
      <c r="AQ108" s="8">
        <f t="shared" si="183"/>
        <v>0</v>
      </c>
      <c r="AR108" s="8">
        <f t="shared" si="184"/>
        <v>0</v>
      </c>
      <c r="AS108" s="8">
        <f t="shared" si="185"/>
        <v>0</v>
      </c>
      <c r="AT108" s="8">
        <f t="shared" si="186"/>
        <v>0</v>
      </c>
      <c r="AU108" s="8">
        <v>0</v>
      </c>
      <c r="AV108" s="8">
        <v>0</v>
      </c>
      <c r="AW108" s="8">
        <v>0</v>
      </c>
      <c r="AX108" s="8">
        <v>0</v>
      </c>
      <c r="AY108" s="8">
        <v>0</v>
      </c>
      <c r="AZ108" s="8">
        <v>0</v>
      </c>
      <c r="BA108" s="8">
        <v>0</v>
      </c>
      <c r="BB108" s="8">
        <v>0</v>
      </c>
      <c r="BC108" s="8">
        <v>0</v>
      </c>
      <c r="BD108" s="8">
        <v>0</v>
      </c>
      <c r="BE108" s="8">
        <v>0</v>
      </c>
      <c r="BF108" s="8">
        <v>0</v>
      </c>
      <c r="BG108" s="8">
        <v>0</v>
      </c>
      <c r="BH108" s="8">
        <v>0</v>
      </c>
      <c r="BI108" s="8">
        <v>0</v>
      </c>
      <c r="BJ108" s="8">
        <v>0</v>
      </c>
      <c r="BK108" s="8">
        <v>0</v>
      </c>
      <c r="BL108" s="8">
        <v>0</v>
      </c>
      <c r="BM108" s="8">
        <v>0</v>
      </c>
      <c r="BN108" s="8">
        <v>0</v>
      </c>
      <c r="BO108" s="8">
        <v>0</v>
      </c>
      <c r="BP108" s="8">
        <v>0</v>
      </c>
      <c r="BQ108" s="8">
        <v>0</v>
      </c>
      <c r="BR108" s="8">
        <v>0</v>
      </c>
      <c r="BS108" s="8">
        <v>0</v>
      </c>
      <c r="BT108" s="8">
        <v>0</v>
      </c>
      <c r="BU108" s="8">
        <v>0</v>
      </c>
      <c r="BV108" s="8">
        <v>0</v>
      </c>
      <c r="BW108" s="11" t="s">
        <v>155</v>
      </c>
      <c r="BX108" s="11" t="s">
        <v>155</v>
      </c>
      <c r="BY108" s="11" t="s">
        <v>155</v>
      </c>
      <c r="BZ108" s="11" t="s">
        <v>155</v>
      </c>
      <c r="CA108" s="14" t="s">
        <v>350</v>
      </c>
    </row>
    <row r="109" spans="1:79" ht="54" x14ac:dyDescent="0.3">
      <c r="A109" s="10" t="s">
        <v>443</v>
      </c>
      <c r="B109" s="117" t="s">
        <v>335</v>
      </c>
      <c r="C109" s="10" t="s">
        <v>336</v>
      </c>
      <c r="D109" s="11" t="s">
        <v>155</v>
      </c>
      <c r="E109" s="11" t="s">
        <v>155</v>
      </c>
      <c r="F109" s="11" t="s">
        <v>155</v>
      </c>
      <c r="G109" s="11" t="s">
        <v>155</v>
      </c>
      <c r="H109" s="11" t="s">
        <v>155</v>
      </c>
      <c r="I109" s="11" t="s">
        <v>155</v>
      </c>
      <c r="J109" s="11" t="s">
        <v>155</v>
      </c>
      <c r="K109" s="11" t="s">
        <v>155</v>
      </c>
      <c r="L109" s="11" t="s">
        <v>155</v>
      </c>
      <c r="M109" s="11" t="s">
        <v>155</v>
      </c>
      <c r="N109" s="11" t="s">
        <v>155</v>
      </c>
      <c r="O109" s="11" t="s">
        <v>155</v>
      </c>
      <c r="P109" s="11" t="s">
        <v>155</v>
      </c>
      <c r="Q109" s="11" t="s">
        <v>155</v>
      </c>
      <c r="R109" s="11" t="s">
        <v>155</v>
      </c>
      <c r="S109" s="11" t="s">
        <v>155</v>
      </c>
      <c r="T109" s="11" t="s">
        <v>155</v>
      </c>
      <c r="U109" s="11" t="s">
        <v>155</v>
      </c>
      <c r="V109" s="11" t="s">
        <v>155</v>
      </c>
      <c r="W109" s="11" t="s">
        <v>155</v>
      </c>
      <c r="X109" s="11" t="s">
        <v>155</v>
      </c>
      <c r="Y109" s="11" t="s">
        <v>155</v>
      </c>
      <c r="Z109" s="11" t="s">
        <v>155</v>
      </c>
      <c r="AA109" s="11" t="s">
        <v>155</v>
      </c>
      <c r="AB109" s="11" t="s">
        <v>155</v>
      </c>
      <c r="AC109" s="11" t="s">
        <v>155</v>
      </c>
      <c r="AD109" s="11" t="s">
        <v>155</v>
      </c>
      <c r="AE109" s="11" t="s">
        <v>155</v>
      </c>
      <c r="AF109" s="11" t="s">
        <v>155</v>
      </c>
      <c r="AG109" s="11" t="s">
        <v>155</v>
      </c>
      <c r="AH109" s="11" t="s">
        <v>155</v>
      </c>
      <c r="AI109" s="11" t="s">
        <v>155</v>
      </c>
      <c r="AJ109" s="11" t="s">
        <v>155</v>
      </c>
      <c r="AK109" s="11" t="s">
        <v>155</v>
      </c>
      <c r="AL109" s="11" t="s">
        <v>155</v>
      </c>
      <c r="AM109" s="11" t="s">
        <v>155</v>
      </c>
      <c r="AN109" s="8">
        <f t="shared" si="180"/>
        <v>0</v>
      </c>
      <c r="AO109" s="8">
        <f t="shared" si="181"/>
        <v>0.37613686000000002</v>
      </c>
      <c r="AP109" s="8">
        <f t="shared" si="182"/>
        <v>0</v>
      </c>
      <c r="AQ109" s="8">
        <f t="shared" si="183"/>
        <v>0</v>
      </c>
      <c r="AR109" s="8">
        <f t="shared" si="184"/>
        <v>0.105</v>
      </c>
      <c r="AS109" s="8">
        <f t="shared" si="185"/>
        <v>0</v>
      </c>
      <c r="AT109" s="8">
        <f t="shared" si="186"/>
        <v>1</v>
      </c>
      <c r="AU109" s="8">
        <v>0</v>
      </c>
      <c r="AV109" s="8">
        <v>0.37613686000000002</v>
      </c>
      <c r="AW109" s="8">
        <v>0</v>
      </c>
      <c r="AX109" s="8">
        <v>0</v>
      </c>
      <c r="AY109" s="8">
        <v>0.105</v>
      </c>
      <c r="AZ109" s="8">
        <v>0</v>
      </c>
      <c r="BA109" s="8">
        <v>1</v>
      </c>
      <c r="BB109" s="8">
        <v>0</v>
      </c>
      <c r="BC109" s="8">
        <v>0</v>
      </c>
      <c r="BD109" s="8">
        <v>0</v>
      </c>
      <c r="BE109" s="8">
        <v>0</v>
      </c>
      <c r="BF109" s="8">
        <v>0</v>
      </c>
      <c r="BG109" s="8">
        <v>0</v>
      </c>
      <c r="BH109" s="8">
        <v>0</v>
      </c>
      <c r="BI109" s="8">
        <v>0</v>
      </c>
      <c r="BJ109" s="8">
        <v>0</v>
      </c>
      <c r="BK109" s="8">
        <v>0</v>
      </c>
      <c r="BL109" s="8">
        <v>0</v>
      </c>
      <c r="BM109" s="8">
        <v>0</v>
      </c>
      <c r="BN109" s="8">
        <v>0</v>
      </c>
      <c r="BO109" s="8">
        <v>0</v>
      </c>
      <c r="BP109" s="8">
        <v>0</v>
      </c>
      <c r="BQ109" s="8">
        <v>0</v>
      </c>
      <c r="BR109" s="8">
        <v>0</v>
      </c>
      <c r="BS109" s="8">
        <v>0</v>
      </c>
      <c r="BT109" s="8">
        <v>0</v>
      </c>
      <c r="BU109" s="8">
        <v>0</v>
      </c>
      <c r="BV109" s="8">
        <v>0</v>
      </c>
      <c r="BW109" s="11" t="s">
        <v>155</v>
      </c>
      <c r="BX109" s="11" t="s">
        <v>155</v>
      </c>
      <c r="BY109" s="11" t="s">
        <v>155</v>
      </c>
      <c r="BZ109" s="11" t="s">
        <v>155</v>
      </c>
      <c r="CA109" s="17" t="s">
        <v>351</v>
      </c>
    </row>
    <row r="110" spans="1:79" ht="54" x14ac:dyDescent="0.3">
      <c r="A110" s="10" t="s">
        <v>444</v>
      </c>
      <c r="B110" s="117" t="s">
        <v>338</v>
      </c>
      <c r="C110" s="10" t="s">
        <v>339</v>
      </c>
      <c r="D110" s="11" t="s">
        <v>155</v>
      </c>
      <c r="E110" s="11" t="s">
        <v>155</v>
      </c>
      <c r="F110" s="11" t="s">
        <v>155</v>
      </c>
      <c r="G110" s="11" t="s">
        <v>155</v>
      </c>
      <c r="H110" s="11" t="s">
        <v>155</v>
      </c>
      <c r="I110" s="11" t="s">
        <v>155</v>
      </c>
      <c r="J110" s="11" t="s">
        <v>155</v>
      </c>
      <c r="K110" s="11" t="s">
        <v>155</v>
      </c>
      <c r="L110" s="11" t="s">
        <v>155</v>
      </c>
      <c r="M110" s="11" t="s">
        <v>155</v>
      </c>
      <c r="N110" s="11" t="s">
        <v>155</v>
      </c>
      <c r="O110" s="11" t="s">
        <v>155</v>
      </c>
      <c r="P110" s="11" t="s">
        <v>155</v>
      </c>
      <c r="Q110" s="11" t="s">
        <v>155</v>
      </c>
      <c r="R110" s="11" t="s">
        <v>155</v>
      </c>
      <c r="S110" s="11" t="s">
        <v>155</v>
      </c>
      <c r="T110" s="11" t="s">
        <v>155</v>
      </c>
      <c r="U110" s="11" t="s">
        <v>155</v>
      </c>
      <c r="V110" s="11" t="s">
        <v>155</v>
      </c>
      <c r="W110" s="11" t="s">
        <v>155</v>
      </c>
      <c r="X110" s="11" t="s">
        <v>155</v>
      </c>
      <c r="Y110" s="11" t="s">
        <v>155</v>
      </c>
      <c r="Z110" s="11" t="s">
        <v>155</v>
      </c>
      <c r="AA110" s="11" t="s">
        <v>155</v>
      </c>
      <c r="AB110" s="11" t="s">
        <v>155</v>
      </c>
      <c r="AC110" s="11" t="s">
        <v>155</v>
      </c>
      <c r="AD110" s="11" t="s">
        <v>155</v>
      </c>
      <c r="AE110" s="11" t="s">
        <v>155</v>
      </c>
      <c r="AF110" s="11" t="s">
        <v>155</v>
      </c>
      <c r="AG110" s="11" t="s">
        <v>155</v>
      </c>
      <c r="AH110" s="11" t="s">
        <v>155</v>
      </c>
      <c r="AI110" s="11" t="s">
        <v>155</v>
      </c>
      <c r="AJ110" s="11" t="s">
        <v>155</v>
      </c>
      <c r="AK110" s="11" t="s">
        <v>155</v>
      </c>
      <c r="AL110" s="11" t="s">
        <v>155</v>
      </c>
      <c r="AM110" s="11" t="s">
        <v>155</v>
      </c>
      <c r="AN110" s="8">
        <f t="shared" si="180"/>
        <v>0</v>
      </c>
      <c r="AO110" s="8">
        <f t="shared" si="181"/>
        <v>0.27553621</v>
      </c>
      <c r="AP110" s="8">
        <f t="shared" si="182"/>
        <v>0</v>
      </c>
      <c r="AQ110" s="8">
        <f t="shared" si="183"/>
        <v>0</v>
      </c>
      <c r="AR110" s="8">
        <f t="shared" si="184"/>
        <v>1.2E-2</v>
      </c>
      <c r="AS110" s="8">
        <f t="shared" si="185"/>
        <v>0</v>
      </c>
      <c r="AT110" s="8">
        <f t="shared" si="186"/>
        <v>0</v>
      </c>
      <c r="AU110" s="8">
        <v>0</v>
      </c>
      <c r="AV110" s="8">
        <v>0.27553621</v>
      </c>
      <c r="AW110" s="8">
        <v>0</v>
      </c>
      <c r="AX110" s="8">
        <v>0</v>
      </c>
      <c r="AY110" s="8">
        <v>1.2E-2</v>
      </c>
      <c r="AZ110" s="8">
        <v>0</v>
      </c>
      <c r="BA110" s="8">
        <v>0</v>
      </c>
      <c r="BB110" s="8">
        <v>0</v>
      </c>
      <c r="BC110" s="8">
        <v>0</v>
      </c>
      <c r="BD110" s="8">
        <v>0</v>
      </c>
      <c r="BE110" s="8">
        <v>0</v>
      </c>
      <c r="BF110" s="8">
        <v>0</v>
      </c>
      <c r="BG110" s="8">
        <v>0</v>
      </c>
      <c r="BH110" s="8">
        <v>0</v>
      </c>
      <c r="BI110" s="8">
        <v>0</v>
      </c>
      <c r="BJ110" s="8">
        <v>0</v>
      </c>
      <c r="BK110" s="8">
        <v>0</v>
      </c>
      <c r="BL110" s="8">
        <v>0</v>
      </c>
      <c r="BM110" s="8">
        <v>0</v>
      </c>
      <c r="BN110" s="8">
        <v>0</v>
      </c>
      <c r="BO110" s="8">
        <v>0</v>
      </c>
      <c r="BP110" s="8">
        <v>0</v>
      </c>
      <c r="BQ110" s="8">
        <v>0</v>
      </c>
      <c r="BR110" s="8">
        <v>0</v>
      </c>
      <c r="BS110" s="8">
        <v>0</v>
      </c>
      <c r="BT110" s="8">
        <v>0</v>
      </c>
      <c r="BU110" s="8">
        <v>0</v>
      </c>
      <c r="BV110" s="8">
        <v>0</v>
      </c>
      <c r="BW110" s="11" t="s">
        <v>155</v>
      </c>
      <c r="BX110" s="11" t="s">
        <v>155</v>
      </c>
      <c r="BY110" s="11" t="s">
        <v>155</v>
      </c>
      <c r="BZ110" s="11" t="s">
        <v>155</v>
      </c>
      <c r="CA110" s="17" t="s">
        <v>352</v>
      </c>
    </row>
    <row r="111" spans="1:79" ht="54" x14ac:dyDescent="0.3">
      <c r="A111" s="10" t="s">
        <v>445</v>
      </c>
      <c r="B111" s="114" t="s">
        <v>341</v>
      </c>
      <c r="C111" s="10" t="s">
        <v>342</v>
      </c>
      <c r="D111" s="11" t="s">
        <v>155</v>
      </c>
      <c r="E111" s="11" t="s">
        <v>155</v>
      </c>
      <c r="F111" s="11" t="s">
        <v>155</v>
      </c>
      <c r="G111" s="11" t="s">
        <v>155</v>
      </c>
      <c r="H111" s="11" t="s">
        <v>155</v>
      </c>
      <c r="I111" s="11" t="s">
        <v>155</v>
      </c>
      <c r="J111" s="11" t="s">
        <v>155</v>
      </c>
      <c r="K111" s="11" t="s">
        <v>155</v>
      </c>
      <c r="L111" s="11" t="s">
        <v>155</v>
      </c>
      <c r="M111" s="11" t="s">
        <v>155</v>
      </c>
      <c r="N111" s="11" t="s">
        <v>155</v>
      </c>
      <c r="O111" s="11" t="s">
        <v>155</v>
      </c>
      <c r="P111" s="11" t="s">
        <v>155</v>
      </c>
      <c r="Q111" s="11" t="s">
        <v>155</v>
      </c>
      <c r="R111" s="11" t="s">
        <v>155</v>
      </c>
      <c r="S111" s="11" t="s">
        <v>155</v>
      </c>
      <c r="T111" s="11" t="s">
        <v>155</v>
      </c>
      <c r="U111" s="11" t="s">
        <v>155</v>
      </c>
      <c r="V111" s="11" t="s">
        <v>155</v>
      </c>
      <c r="W111" s="11" t="s">
        <v>155</v>
      </c>
      <c r="X111" s="11" t="s">
        <v>155</v>
      </c>
      <c r="Y111" s="11" t="s">
        <v>155</v>
      </c>
      <c r="Z111" s="11" t="s">
        <v>155</v>
      </c>
      <c r="AA111" s="11" t="s">
        <v>155</v>
      </c>
      <c r="AB111" s="11" t="s">
        <v>155</v>
      </c>
      <c r="AC111" s="11" t="s">
        <v>155</v>
      </c>
      <c r="AD111" s="11" t="s">
        <v>155</v>
      </c>
      <c r="AE111" s="11" t="s">
        <v>155</v>
      </c>
      <c r="AF111" s="11" t="s">
        <v>155</v>
      </c>
      <c r="AG111" s="11" t="s">
        <v>155</v>
      </c>
      <c r="AH111" s="11" t="s">
        <v>155</v>
      </c>
      <c r="AI111" s="11" t="s">
        <v>155</v>
      </c>
      <c r="AJ111" s="11" t="s">
        <v>155</v>
      </c>
      <c r="AK111" s="11" t="s">
        <v>155</v>
      </c>
      <c r="AL111" s="11" t="s">
        <v>155</v>
      </c>
      <c r="AM111" s="11" t="s">
        <v>155</v>
      </c>
      <c r="AN111" s="8">
        <f t="shared" si="180"/>
        <v>0</v>
      </c>
      <c r="AO111" s="8">
        <f t="shared" si="181"/>
        <v>0.15245896</v>
      </c>
      <c r="AP111" s="8">
        <f t="shared" si="182"/>
        <v>0</v>
      </c>
      <c r="AQ111" s="8">
        <f t="shared" si="183"/>
        <v>0</v>
      </c>
      <c r="AR111" s="8">
        <f t="shared" si="184"/>
        <v>3.3000000000000002E-2</v>
      </c>
      <c r="AS111" s="8">
        <f t="shared" si="185"/>
        <v>0</v>
      </c>
      <c r="AT111" s="8">
        <f t="shared" si="186"/>
        <v>0</v>
      </c>
      <c r="AU111" s="8">
        <v>0</v>
      </c>
      <c r="AV111" s="8">
        <v>0</v>
      </c>
      <c r="AW111" s="8">
        <v>0</v>
      </c>
      <c r="AX111" s="8">
        <v>0</v>
      </c>
      <c r="AY111" s="8">
        <v>0</v>
      </c>
      <c r="AZ111" s="8">
        <v>0</v>
      </c>
      <c r="BA111" s="8">
        <v>0</v>
      </c>
      <c r="BB111" s="8">
        <v>0</v>
      </c>
      <c r="BC111" s="8">
        <v>0</v>
      </c>
      <c r="BD111" s="8">
        <v>0</v>
      </c>
      <c r="BE111" s="8">
        <v>0</v>
      </c>
      <c r="BF111" s="8">
        <v>0</v>
      </c>
      <c r="BG111" s="8">
        <v>0</v>
      </c>
      <c r="BH111" s="8">
        <v>0</v>
      </c>
      <c r="BI111" s="8">
        <v>0</v>
      </c>
      <c r="BJ111" s="8">
        <v>0.15245896</v>
      </c>
      <c r="BK111" s="8">
        <v>0</v>
      </c>
      <c r="BL111" s="8">
        <v>0</v>
      </c>
      <c r="BM111" s="8">
        <v>3.3000000000000002E-2</v>
      </c>
      <c r="BN111" s="8">
        <v>0</v>
      </c>
      <c r="BO111" s="8">
        <v>0</v>
      </c>
      <c r="BP111" s="8">
        <v>0</v>
      </c>
      <c r="BQ111" s="8">
        <v>0</v>
      </c>
      <c r="BR111" s="8">
        <v>0</v>
      </c>
      <c r="BS111" s="8">
        <v>0</v>
      </c>
      <c r="BT111" s="8">
        <v>0</v>
      </c>
      <c r="BU111" s="8">
        <v>0</v>
      </c>
      <c r="BV111" s="8">
        <v>0</v>
      </c>
      <c r="BW111" s="11" t="s">
        <v>155</v>
      </c>
      <c r="BX111" s="11" t="s">
        <v>155</v>
      </c>
      <c r="BY111" s="11" t="s">
        <v>155</v>
      </c>
      <c r="BZ111" s="11" t="s">
        <v>155</v>
      </c>
      <c r="CA111" s="17" t="s">
        <v>353</v>
      </c>
    </row>
    <row r="112" spans="1:79" ht="54" x14ac:dyDescent="0.3">
      <c r="A112" s="10" t="s">
        <v>449</v>
      </c>
      <c r="B112" s="114" t="s">
        <v>344</v>
      </c>
      <c r="C112" s="10" t="s">
        <v>345</v>
      </c>
      <c r="D112" s="11" t="s">
        <v>155</v>
      </c>
      <c r="E112" s="11" t="s">
        <v>155</v>
      </c>
      <c r="F112" s="11" t="s">
        <v>155</v>
      </c>
      <c r="G112" s="11" t="s">
        <v>155</v>
      </c>
      <c r="H112" s="11" t="s">
        <v>155</v>
      </c>
      <c r="I112" s="11" t="s">
        <v>155</v>
      </c>
      <c r="J112" s="11" t="s">
        <v>155</v>
      </c>
      <c r="K112" s="11" t="s">
        <v>155</v>
      </c>
      <c r="L112" s="11" t="s">
        <v>155</v>
      </c>
      <c r="M112" s="11" t="s">
        <v>155</v>
      </c>
      <c r="N112" s="11" t="s">
        <v>155</v>
      </c>
      <c r="O112" s="11" t="s">
        <v>155</v>
      </c>
      <c r="P112" s="11" t="s">
        <v>155</v>
      </c>
      <c r="Q112" s="11" t="s">
        <v>155</v>
      </c>
      <c r="R112" s="11" t="s">
        <v>155</v>
      </c>
      <c r="S112" s="11" t="s">
        <v>155</v>
      </c>
      <c r="T112" s="11" t="s">
        <v>155</v>
      </c>
      <c r="U112" s="11" t="s">
        <v>155</v>
      </c>
      <c r="V112" s="11" t="s">
        <v>155</v>
      </c>
      <c r="W112" s="11" t="s">
        <v>155</v>
      </c>
      <c r="X112" s="11" t="s">
        <v>155</v>
      </c>
      <c r="Y112" s="11" t="s">
        <v>155</v>
      </c>
      <c r="Z112" s="11" t="s">
        <v>155</v>
      </c>
      <c r="AA112" s="11" t="s">
        <v>155</v>
      </c>
      <c r="AB112" s="11" t="s">
        <v>155</v>
      </c>
      <c r="AC112" s="11" t="s">
        <v>155</v>
      </c>
      <c r="AD112" s="11" t="s">
        <v>155</v>
      </c>
      <c r="AE112" s="11" t="s">
        <v>155</v>
      </c>
      <c r="AF112" s="11" t="s">
        <v>155</v>
      </c>
      <c r="AG112" s="11" t="s">
        <v>155</v>
      </c>
      <c r="AH112" s="11" t="s">
        <v>155</v>
      </c>
      <c r="AI112" s="11" t="s">
        <v>155</v>
      </c>
      <c r="AJ112" s="11" t="s">
        <v>155</v>
      </c>
      <c r="AK112" s="11" t="s">
        <v>155</v>
      </c>
      <c r="AL112" s="11" t="s">
        <v>155</v>
      </c>
      <c r="AM112" s="11" t="s">
        <v>155</v>
      </c>
      <c r="AN112" s="8">
        <f t="shared" si="180"/>
        <v>0</v>
      </c>
      <c r="AO112" s="8">
        <f t="shared" si="181"/>
        <v>0</v>
      </c>
      <c r="AP112" s="8">
        <f t="shared" si="182"/>
        <v>0</v>
      </c>
      <c r="AQ112" s="8">
        <f t="shared" si="183"/>
        <v>0</v>
      </c>
      <c r="AR112" s="8">
        <f t="shared" si="184"/>
        <v>0</v>
      </c>
      <c r="AS112" s="8">
        <f t="shared" si="185"/>
        <v>0</v>
      </c>
      <c r="AT112" s="8">
        <f t="shared" si="186"/>
        <v>0</v>
      </c>
      <c r="AU112" s="8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8">
        <v>0</v>
      </c>
      <c r="BM112" s="8">
        <v>0</v>
      </c>
      <c r="BN112" s="8">
        <v>0</v>
      </c>
      <c r="BO112" s="8">
        <v>0</v>
      </c>
      <c r="BP112" s="8">
        <v>0</v>
      </c>
      <c r="BQ112" s="8">
        <v>0</v>
      </c>
      <c r="BR112" s="8">
        <v>0</v>
      </c>
      <c r="BS112" s="8">
        <v>0</v>
      </c>
      <c r="BT112" s="8">
        <v>0</v>
      </c>
      <c r="BU112" s="8">
        <v>0</v>
      </c>
      <c r="BV112" s="8">
        <v>0</v>
      </c>
      <c r="BW112" s="11" t="s">
        <v>155</v>
      </c>
      <c r="BX112" s="11" t="s">
        <v>155</v>
      </c>
      <c r="BY112" s="11" t="s">
        <v>155</v>
      </c>
      <c r="BZ112" s="11" t="s">
        <v>155</v>
      </c>
      <c r="CA112" s="14" t="s">
        <v>354</v>
      </c>
    </row>
    <row r="113" spans="1:79" ht="46.8" x14ac:dyDescent="0.3">
      <c r="A113" s="104" t="s">
        <v>151</v>
      </c>
      <c r="B113" s="115" t="s">
        <v>152</v>
      </c>
      <c r="C113" s="106" t="s">
        <v>106</v>
      </c>
      <c r="D113" s="68" t="s">
        <v>155</v>
      </c>
      <c r="E113" s="68" t="s">
        <v>155</v>
      </c>
      <c r="F113" s="68" t="s">
        <v>155</v>
      </c>
      <c r="G113" s="68" t="s">
        <v>155</v>
      </c>
      <c r="H113" s="68" t="s">
        <v>155</v>
      </c>
      <c r="I113" s="68" t="s">
        <v>155</v>
      </c>
      <c r="J113" s="68" t="s">
        <v>155</v>
      </c>
      <c r="K113" s="68" t="s">
        <v>155</v>
      </c>
      <c r="L113" s="68" t="s">
        <v>155</v>
      </c>
      <c r="M113" s="68" t="s">
        <v>155</v>
      </c>
      <c r="N113" s="68" t="s">
        <v>155</v>
      </c>
      <c r="O113" s="68" t="s">
        <v>155</v>
      </c>
      <c r="P113" s="68" t="s">
        <v>155</v>
      </c>
      <c r="Q113" s="68" t="s">
        <v>155</v>
      </c>
      <c r="R113" s="68" t="s">
        <v>155</v>
      </c>
      <c r="S113" s="68" t="s">
        <v>155</v>
      </c>
      <c r="T113" s="68" t="s">
        <v>155</v>
      </c>
      <c r="U113" s="68" t="s">
        <v>155</v>
      </c>
      <c r="V113" s="68" t="s">
        <v>155</v>
      </c>
      <c r="W113" s="68" t="s">
        <v>155</v>
      </c>
      <c r="X113" s="68" t="s">
        <v>155</v>
      </c>
      <c r="Y113" s="68" t="s">
        <v>155</v>
      </c>
      <c r="Z113" s="68" t="s">
        <v>155</v>
      </c>
      <c r="AA113" s="68" t="s">
        <v>155</v>
      </c>
      <c r="AB113" s="68" t="s">
        <v>155</v>
      </c>
      <c r="AC113" s="68" t="s">
        <v>155</v>
      </c>
      <c r="AD113" s="68" t="s">
        <v>155</v>
      </c>
      <c r="AE113" s="68" t="s">
        <v>155</v>
      </c>
      <c r="AF113" s="68" t="s">
        <v>155</v>
      </c>
      <c r="AG113" s="68" t="s">
        <v>155</v>
      </c>
      <c r="AH113" s="68" t="s">
        <v>155</v>
      </c>
      <c r="AI113" s="68" t="s">
        <v>155</v>
      </c>
      <c r="AJ113" s="68" t="s">
        <v>155</v>
      </c>
      <c r="AK113" s="68" t="s">
        <v>155</v>
      </c>
      <c r="AL113" s="68" t="s">
        <v>155</v>
      </c>
      <c r="AM113" s="68" t="s">
        <v>155</v>
      </c>
      <c r="AN113" s="68" t="s">
        <v>155</v>
      </c>
      <c r="AO113" s="68" t="s">
        <v>155</v>
      </c>
      <c r="AP113" s="68" t="s">
        <v>155</v>
      </c>
      <c r="AQ113" s="68" t="s">
        <v>155</v>
      </c>
      <c r="AR113" s="68" t="s">
        <v>155</v>
      </c>
      <c r="AS113" s="68" t="s">
        <v>155</v>
      </c>
      <c r="AT113" s="68" t="s">
        <v>155</v>
      </c>
      <c r="AU113" s="68" t="s">
        <v>155</v>
      </c>
      <c r="AV113" s="68" t="s">
        <v>155</v>
      </c>
      <c r="AW113" s="68" t="s">
        <v>155</v>
      </c>
      <c r="AX113" s="68" t="s">
        <v>155</v>
      </c>
      <c r="AY113" s="68" t="s">
        <v>155</v>
      </c>
      <c r="AZ113" s="68" t="s">
        <v>155</v>
      </c>
      <c r="BA113" s="68" t="s">
        <v>155</v>
      </c>
      <c r="BB113" s="68" t="s">
        <v>155</v>
      </c>
      <c r="BC113" s="68" t="s">
        <v>155</v>
      </c>
      <c r="BD113" s="68" t="s">
        <v>155</v>
      </c>
      <c r="BE113" s="68" t="s">
        <v>155</v>
      </c>
      <c r="BF113" s="68" t="s">
        <v>155</v>
      </c>
      <c r="BG113" s="68" t="s">
        <v>155</v>
      </c>
      <c r="BH113" s="68" t="s">
        <v>155</v>
      </c>
      <c r="BI113" s="68" t="s">
        <v>155</v>
      </c>
      <c r="BJ113" s="68" t="s">
        <v>155</v>
      </c>
      <c r="BK113" s="68" t="s">
        <v>155</v>
      </c>
      <c r="BL113" s="68" t="s">
        <v>155</v>
      </c>
      <c r="BM113" s="68" t="s">
        <v>155</v>
      </c>
      <c r="BN113" s="68" t="s">
        <v>155</v>
      </c>
      <c r="BO113" s="68" t="s">
        <v>155</v>
      </c>
      <c r="BP113" s="68" t="s">
        <v>155</v>
      </c>
      <c r="BQ113" s="68" t="s">
        <v>155</v>
      </c>
      <c r="BR113" s="68" t="s">
        <v>155</v>
      </c>
      <c r="BS113" s="68" t="s">
        <v>155</v>
      </c>
      <c r="BT113" s="68" t="s">
        <v>155</v>
      </c>
      <c r="BU113" s="68" t="s">
        <v>155</v>
      </c>
      <c r="BV113" s="68" t="s">
        <v>155</v>
      </c>
      <c r="BW113" s="68" t="s">
        <v>155</v>
      </c>
      <c r="BX113" s="68" t="s">
        <v>155</v>
      </c>
      <c r="BY113" s="68" t="s">
        <v>155</v>
      </c>
      <c r="BZ113" s="68" t="s">
        <v>155</v>
      </c>
      <c r="CA113" s="107" t="s">
        <v>155</v>
      </c>
    </row>
    <row r="114" spans="1:79" ht="31.2" x14ac:dyDescent="0.3">
      <c r="A114" s="69" t="s">
        <v>153</v>
      </c>
      <c r="B114" s="116" t="s">
        <v>154</v>
      </c>
      <c r="C114" s="106" t="s">
        <v>106</v>
      </c>
      <c r="D114" s="68">
        <f t="shared" ref="D114:AI114" si="214">SUM(D115:D117)</f>
        <v>2.42</v>
      </c>
      <c r="E114" s="68">
        <f t="shared" si="214"/>
        <v>0</v>
      </c>
      <c r="F114" s="68">
        <f t="shared" si="214"/>
        <v>1.5249999999999999</v>
      </c>
      <c r="G114" s="68">
        <f t="shared" si="214"/>
        <v>0</v>
      </c>
      <c r="H114" s="68">
        <f t="shared" si="214"/>
        <v>0</v>
      </c>
      <c r="I114" s="68">
        <f t="shared" si="214"/>
        <v>0</v>
      </c>
      <c r="J114" s="68">
        <f t="shared" si="214"/>
        <v>0</v>
      </c>
      <c r="K114" s="68">
        <f t="shared" si="214"/>
        <v>1</v>
      </c>
      <c r="L114" s="68">
        <f t="shared" si="214"/>
        <v>0</v>
      </c>
      <c r="M114" s="68">
        <f t="shared" si="214"/>
        <v>0</v>
      </c>
      <c r="N114" s="68">
        <f t="shared" si="214"/>
        <v>0</v>
      </c>
      <c r="O114" s="68">
        <f t="shared" si="214"/>
        <v>0</v>
      </c>
      <c r="P114" s="68">
        <f t="shared" si="214"/>
        <v>0</v>
      </c>
      <c r="Q114" s="68">
        <f t="shared" si="214"/>
        <v>0</v>
      </c>
      <c r="R114" s="68">
        <f t="shared" si="214"/>
        <v>0</v>
      </c>
      <c r="S114" s="68">
        <f t="shared" si="214"/>
        <v>0</v>
      </c>
      <c r="T114" s="68">
        <f t="shared" si="214"/>
        <v>0</v>
      </c>
      <c r="U114" s="68">
        <f t="shared" si="214"/>
        <v>0</v>
      </c>
      <c r="V114" s="68">
        <f t="shared" si="214"/>
        <v>0</v>
      </c>
      <c r="W114" s="68">
        <f t="shared" si="214"/>
        <v>0</v>
      </c>
      <c r="X114" s="68">
        <f t="shared" si="214"/>
        <v>0</v>
      </c>
      <c r="Y114" s="68">
        <f t="shared" si="214"/>
        <v>0</v>
      </c>
      <c r="Z114" s="68">
        <f t="shared" si="214"/>
        <v>0</v>
      </c>
      <c r="AA114" s="68">
        <f t="shared" si="214"/>
        <v>0</v>
      </c>
      <c r="AB114" s="68">
        <f t="shared" si="214"/>
        <v>0</v>
      </c>
      <c r="AC114" s="68">
        <f t="shared" si="214"/>
        <v>0</v>
      </c>
      <c r="AD114" s="68">
        <f t="shared" si="214"/>
        <v>0</v>
      </c>
      <c r="AE114" s="68">
        <f t="shared" si="214"/>
        <v>0</v>
      </c>
      <c r="AF114" s="68">
        <f t="shared" si="214"/>
        <v>0</v>
      </c>
      <c r="AG114" s="68">
        <f t="shared" si="214"/>
        <v>0</v>
      </c>
      <c r="AH114" s="68">
        <f t="shared" si="214"/>
        <v>1.5249999999999999</v>
      </c>
      <c r="AI114" s="68">
        <f t="shared" si="214"/>
        <v>0</v>
      </c>
      <c r="AJ114" s="68">
        <f t="shared" ref="AJ114:AM114" si="215">SUM(AJ115:AJ117)</f>
        <v>0</v>
      </c>
      <c r="AK114" s="68">
        <f t="shared" si="215"/>
        <v>0</v>
      </c>
      <c r="AL114" s="68">
        <f t="shared" si="215"/>
        <v>0</v>
      </c>
      <c r="AM114" s="68">
        <f t="shared" si="215"/>
        <v>1</v>
      </c>
      <c r="AN114" s="68">
        <f>SUM(AN115:AN119)</f>
        <v>2.63926083</v>
      </c>
      <c r="AO114" s="68">
        <f t="shared" ref="AO114:BH114" si="216">SUM(AO115:AO119)</f>
        <v>0.11416667</v>
      </c>
      <c r="AP114" s="68">
        <f t="shared" si="216"/>
        <v>0</v>
      </c>
      <c r="AQ114" s="68">
        <f t="shared" si="216"/>
        <v>0</v>
      </c>
      <c r="AR114" s="68">
        <f t="shared" si="216"/>
        <v>0</v>
      </c>
      <c r="AS114" s="68">
        <f t="shared" si="216"/>
        <v>0</v>
      </c>
      <c r="AT114" s="68">
        <f t="shared" si="216"/>
        <v>0</v>
      </c>
      <c r="AU114" s="68">
        <f t="shared" si="216"/>
        <v>0</v>
      </c>
      <c r="AV114" s="68">
        <f t="shared" si="216"/>
        <v>0.11416667</v>
      </c>
      <c r="AW114" s="68">
        <f t="shared" si="216"/>
        <v>0</v>
      </c>
      <c r="AX114" s="68">
        <f t="shared" si="216"/>
        <v>0</v>
      </c>
      <c r="AY114" s="68">
        <f t="shared" si="216"/>
        <v>0</v>
      </c>
      <c r="AZ114" s="68">
        <f t="shared" si="216"/>
        <v>0</v>
      </c>
      <c r="BA114" s="68">
        <f t="shared" si="216"/>
        <v>0</v>
      </c>
      <c r="BB114" s="68">
        <f t="shared" si="216"/>
        <v>1.22</v>
      </c>
      <c r="BC114" s="68">
        <f t="shared" si="216"/>
        <v>0</v>
      </c>
      <c r="BD114" s="68">
        <f t="shared" si="216"/>
        <v>0</v>
      </c>
      <c r="BE114" s="68">
        <f t="shared" si="216"/>
        <v>0</v>
      </c>
      <c r="BF114" s="68">
        <f t="shared" si="216"/>
        <v>0</v>
      </c>
      <c r="BG114" s="68">
        <f t="shared" si="216"/>
        <v>0</v>
      </c>
      <c r="BH114" s="68">
        <f t="shared" si="216"/>
        <v>0</v>
      </c>
      <c r="BI114" s="68">
        <f>SUM(BI115:BI119)</f>
        <v>1.41926083</v>
      </c>
      <c r="BJ114" s="68">
        <f>SUM(BJ115:BJ119)</f>
        <v>0</v>
      </c>
      <c r="BK114" s="68">
        <f t="shared" ref="BK114:BV114" si="217">SUM(BK115:BK119)</f>
        <v>0</v>
      </c>
      <c r="BL114" s="68">
        <f t="shared" si="217"/>
        <v>0</v>
      </c>
      <c r="BM114" s="68">
        <f t="shared" si="217"/>
        <v>0</v>
      </c>
      <c r="BN114" s="68">
        <f t="shared" si="217"/>
        <v>0</v>
      </c>
      <c r="BO114" s="68">
        <f t="shared" si="217"/>
        <v>0</v>
      </c>
      <c r="BP114" s="68">
        <f t="shared" si="217"/>
        <v>0</v>
      </c>
      <c r="BQ114" s="68">
        <f t="shared" si="217"/>
        <v>0</v>
      </c>
      <c r="BR114" s="68">
        <f t="shared" si="217"/>
        <v>0</v>
      </c>
      <c r="BS114" s="68">
        <f t="shared" si="217"/>
        <v>0</v>
      </c>
      <c r="BT114" s="68">
        <f t="shared" si="217"/>
        <v>0</v>
      </c>
      <c r="BU114" s="68">
        <f t="shared" si="217"/>
        <v>0</v>
      </c>
      <c r="BV114" s="68">
        <f t="shared" si="217"/>
        <v>0</v>
      </c>
      <c r="BW114" s="68">
        <v>0</v>
      </c>
      <c r="BX114" s="68">
        <v>0</v>
      </c>
      <c r="BY114" s="68">
        <v>0.11416667</v>
      </c>
      <c r="BZ114" s="68" t="e">
        <v>#DIV/0!</v>
      </c>
      <c r="CA114" s="107" t="s">
        <v>155</v>
      </c>
    </row>
    <row r="115" spans="1:79" ht="31.2" x14ac:dyDescent="0.3">
      <c r="A115" s="10" t="s">
        <v>178</v>
      </c>
      <c r="B115" s="91" t="s">
        <v>191</v>
      </c>
      <c r="C115" s="56" t="s">
        <v>192</v>
      </c>
      <c r="D115" s="8">
        <v>0.71</v>
      </c>
      <c r="E115" s="11">
        <f>L115+S115+Z115+AG115</f>
        <v>0</v>
      </c>
      <c r="F115" s="11">
        <f t="shared" ref="F115" si="218">M115+T115+AA115+AH115</f>
        <v>0.72499999999999998</v>
      </c>
      <c r="G115" s="11">
        <f t="shared" ref="G115" si="219">N115+U115+AB115+AI115</f>
        <v>0</v>
      </c>
      <c r="H115" s="11">
        <f t="shared" ref="H115" si="220">O115+V115+AC115+AJ115</f>
        <v>0</v>
      </c>
      <c r="I115" s="11">
        <f t="shared" ref="I115" si="221">P115+W115+AD115+AK115</f>
        <v>0</v>
      </c>
      <c r="J115" s="11">
        <f t="shared" ref="J115" si="222">Q115+X115+AE115+AL115</f>
        <v>0</v>
      </c>
      <c r="K115" s="11">
        <f t="shared" ref="K115" si="223">R115+Y115+AF115+AM115</f>
        <v>1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v>0</v>
      </c>
      <c r="AH115" s="11">
        <v>0.72499999999999998</v>
      </c>
      <c r="AI115" s="11">
        <v>0</v>
      </c>
      <c r="AJ115" s="11">
        <v>0</v>
      </c>
      <c r="AK115" s="11">
        <v>0</v>
      </c>
      <c r="AL115" s="11">
        <v>0</v>
      </c>
      <c r="AM115" s="11">
        <v>1</v>
      </c>
      <c r="AN115" s="8">
        <f t="shared" ref="AN115" si="224">AU115+BB115+BI115+BP115</f>
        <v>0</v>
      </c>
      <c r="AO115" s="8">
        <f t="shared" ref="AO115" si="225">AV115+BC115+BJ115+BQ115</f>
        <v>0</v>
      </c>
      <c r="AP115" s="8">
        <f t="shared" ref="AP115" si="226">AW115+BD115+BK115+BR115</f>
        <v>0</v>
      </c>
      <c r="AQ115" s="8">
        <f t="shared" ref="AQ115" si="227">AX115+BE115+BL115+BS115</f>
        <v>0</v>
      </c>
      <c r="AR115" s="8">
        <f t="shared" ref="AR115" si="228">AY115+BF115+BM115+BT115</f>
        <v>0</v>
      </c>
      <c r="AS115" s="8">
        <f t="shared" ref="AS115" si="229">AZ115+BG115+BN115+BU115</f>
        <v>0</v>
      </c>
      <c r="AT115" s="8">
        <f t="shared" ref="AT115" si="230">BA115+BH115+BO115+BV115</f>
        <v>0</v>
      </c>
      <c r="AU115" s="8">
        <v>0</v>
      </c>
      <c r="AV115" s="8">
        <v>0</v>
      </c>
      <c r="AW115" s="8">
        <v>0</v>
      </c>
      <c r="AX115" s="8">
        <v>0</v>
      </c>
      <c r="AY115" s="8">
        <v>0</v>
      </c>
      <c r="AZ115" s="8">
        <v>0</v>
      </c>
      <c r="BA115" s="8">
        <v>0</v>
      </c>
      <c r="BB115" s="8">
        <v>0</v>
      </c>
      <c r="BC115" s="8">
        <v>0</v>
      </c>
      <c r="BD115" s="8">
        <v>0</v>
      </c>
      <c r="BE115" s="8">
        <v>0</v>
      </c>
      <c r="BF115" s="8">
        <v>0</v>
      </c>
      <c r="BG115" s="8">
        <v>0</v>
      </c>
      <c r="BH115" s="8">
        <v>0</v>
      </c>
      <c r="BI115" s="8">
        <v>0</v>
      </c>
      <c r="BJ115" s="8">
        <v>0</v>
      </c>
      <c r="BK115" s="8">
        <v>0</v>
      </c>
      <c r="BL115" s="8">
        <v>0</v>
      </c>
      <c r="BM115" s="8">
        <v>0</v>
      </c>
      <c r="BN115" s="8">
        <v>0</v>
      </c>
      <c r="BO115" s="8">
        <v>0</v>
      </c>
      <c r="BP115" s="8">
        <v>0</v>
      </c>
      <c r="BQ115" s="8">
        <v>0</v>
      </c>
      <c r="BR115" s="8">
        <v>0</v>
      </c>
      <c r="BS115" s="8">
        <v>0</v>
      </c>
      <c r="BT115" s="8">
        <v>0</v>
      </c>
      <c r="BU115" s="8">
        <v>0</v>
      </c>
      <c r="BV115" s="8">
        <v>0</v>
      </c>
      <c r="BW115" s="8">
        <v>0</v>
      </c>
      <c r="BX115" s="8">
        <v>0</v>
      </c>
      <c r="BY115" s="8">
        <v>0</v>
      </c>
      <c r="BZ115" s="8" t="e">
        <v>#DIV/0!</v>
      </c>
      <c r="CA115" s="14" t="s">
        <v>293</v>
      </c>
    </row>
    <row r="116" spans="1:79" ht="31.2" x14ac:dyDescent="0.3">
      <c r="A116" s="10" t="s">
        <v>276</v>
      </c>
      <c r="B116" s="91" t="s">
        <v>291</v>
      </c>
      <c r="C116" s="56" t="s">
        <v>292</v>
      </c>
      <c r="D116" s="8">
        <v>0</v>
      </c>
      <c r="E116" s="11">
        <f>L116+S116+Z116+AG116</f>
        <v>0</v>
      </c>
      <c r="F116" s="11">
        <f t="shared" ref="F116" si="231">M116+T116+AA116+AH116</f>
        <v>0</v>
      </c>
      <c r="G116" s="11">
        <f t="shared" ref="G116" si="232">N116+U116+AB116+AI116</f>
        <v>0</v>
      </c>
      <c r="H116" s="11">
        <f t="shared" ref="H116" si="233">O116+V116+AC116+AJ116</f>
        <v>0</v>
      </c>
      <c r="I116" s="11">
        <f t="shared" ref="I116" si="234">P116+W116+AD116+AK116</f>
        <v>0</v>
      </c>
      <c r="J116" s="11">
        <f t="shared" ref="J116" si="235">Q116+X116+AE116+AL116</f>
        <v>0</v>
      </c>
      <c r="K116" s="11">
        <f t="shared" ref="K116" si="236">R116+Y116+AF116+AM116</f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>
        <v>0</v>
      </c>
      <c r="AG116" s="11">
        <v>0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8">
        <f t="shared" ref="AN116:AN119" si="237">AU116+BB116+BI116+BP116</f>
        <v>0</v>
      </c>
      <c r="AO116" s="8">
        <f t="shared" ref="AO116:AO119" si="238">AV116+BC116+BJ116+BQ116</f>
        <v>0</v>
      </c>
      <c r="AP116" s="8">
        <f t="shared" ref="AP116:AP119" si="239">AW116+BD116+BK116+BR116</f>
        <v>0</v>
      </c>
      <c r="AQ116" s="8">
        <f t="shared" ref="AQ116:AQ119" si="240">AX116+BE116+BL116+BS116</f>
        <v>0</v>
      </c>
      <c r="AR116" s="8">
        <f t="shared" ref="AR116:AR119" si="241">AY116+BF116+BM116+BT116</f>
        <v>0</v>
      </c>
      <c r="AS116" s="8">
        <f t="shared" ref="AS116:AS119" si="242">AZ116+BG116+BN116+BU116</f>
        <v>0</v>
      </c>
      <c r="AT116" s="8">
        <f t="shared" ref="AT116:AT119" si="243">BA116+BH116+BO116+BV116</f>
        <v>0</v>
      </c>
      <c r="AU116" s="8">
        <v>0</v>
      </c>
      <c r="AV116" s="8">
        <v>0</v>
      </c>
      <c r="AW116" s="8">
        <v>0</v>
      </c>
      <c r="AX116" s="8">
        <v>0</v>
      </c>
      <c r="AY116" s="8">
        <v>0</v>
      </c>
      <c r="AZ116" s="8">
        <v>0</v>
      </c>
      <c r="BA116" s="8">
        <v>0</v>
      </c>
      <c r="BB116" s="8">
        <v>0</v>
      </c>
      <c r="BC116" s="8">
        <v>0</v>
      </c>
      <c r="BD116" s="8">
        <v>0</v>
      </c>
      <c r="BE116" s="8">
        <v>0</v>
      </c>
      <c r="BF116" s="8">
        <v>0</v>
      </c>
      <c r="BG116" s="8">
        <v>0</v>
      </c>
      <c r="BH116" s="8">
        <v>0</v>
      </c>
      <c r="BI116" s="8">
        <v>0</v>
      </c>
      <c r="BJ116" s="8">
        <v>0</v>
      </c>
      <c r="BK116" s="8">
        <v>0</v>
      </c>
      <c r="BL116" s="8">
        <v>0</v>
      </c>
      <c r="BM116" s="8">
        <v>0</v>
      </c>
      <c r="BN116" s="8">
        <v>0</v>
      </c>
      <c r="BO116" s="8">
        <v>0</v>
      </c>
      <c r="BP116" s="8">
        <v>0</v>
      </c>
      <c r="BQ116" s="8">
        <v>0</v>
      </c>
      <c r="BR116" s="8">
        <v>0</v>
      </c>
      <c r="BS116" s="8">
        <v>0</v>
      </c>
      <c r="BT116" s="8">
        <v>0</v>
      </c>
      <c r="BU116" s="8">
        <v>0</v>
      </c>
      <c r="BV116" s="8">
        <v>0</v>
      </c>
      <c r="BW116" s="8">
        <v>0</v>
      </c>
      <c r="BX116" s="8">
        <v>0</v>
      </c>
      <c r="BY116" s="8">
        <v>0</v>
      </c>
      <c r="BZ116" s="8" t="e">
        <v>#DIV/0!</v>
      </c>
      <c r="CA116" s="14" t="s">
        <v>294</v>
      </c>
    </row>
    <row r="117" spans="1:79" ht="31.2" x14ac:dyDescent="0.3">
      <c r="A117" s="10" t="s">
        <v>276</v>
      </c>
      <c r="B117" s="88" t="s">
        <v>277</v>
      </c>
      <c r="C117" s="56" t="s">
        <v>278</v>
      </c>
      <c r="D117" s="8">
        <v>1.71</v>
      </c>
      <c r="E117" s="11">
        <f>L117+S117+Z117+AG117</f>
        <v>0</v>
      </c>
      <c r="F117" s="11">
        <f t="shared" ref="F117" si="244">M117+T117+AA117+AH117</f>
        <v>0.8</v>
      </c>
      <c r="G117" s="11">
        <f t="shared" ref="G117" si="245">N117+U117+AB117+AI117</f>
        <v>0</v>
      </c>
      <c r="H117" s="11">
        <f t="shared" ref="H117" si="246">O117+V117+AC117+AJ117</f>
        <v>0</v>
      </c>
      <c r="I117" s="11">
        <f t="shared" ref="I117" si="247">P117+W117+AD117+AK117</f>
        <v>0</v>
      </c>
      <c r="J117" s="11">
        <f t="shared" ref="J117" si="248">Q117+X117+AE117+AL117</f>
        <v>0</v>
      </c>
      <c r="K117" s="11">
        <f t="shared" ref="K117" si="249">R117+Y117+AF117+AM117</f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0.8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8">
        <f t="shared" si="237"/>
        <v>0</v>
      </c>
      <c r="AO117" s="8">
        <f t="shared" si="238"/>
        <v>0.11416667</v>
      </c>
      <c r="AP117" s="8">
        <f t="shared" si="239"/>
        <v>0</v>
      </c>
      <c r="AQ117" s="8">
        <f t="shared" si="240"/>
        <v>0</v>
      </c>
      <c r="AR117" s="8">
        <f t="shared" si="241"/>
        <v>0</v>
      </c>
      <c r="AS117" s="8">
        <f t="shared" si="242"/>
        <v>0</v>
      </c>
      <c r="AT117" s="8">
        <f t="shared" si="243"/>
        <v>0</v>
      </c>
      <c r="AU117" s="8">
        <v>0</v>
      </c>
      <c r="AV117" s="8">
        <v>0.11416667</v>
      </c>
      <c r="AW117" s="8">
        <v>0</v>
      </c>
      <c r="AX117" s="8">
        <v>0</v>
      </c>
      <c r="AY117" s="8">
        <v>0</v>
      </c>
      <c r="AZ117" s="8">
        <v>0</v>
      </c>
      <c r="BA117" s="8">
        <v>0</v>
      </c>
      <c r="BB117" s="8">
        <v>0</v>
      </c>
      <c r="BC117" s="8">
        <v>0</v>
      </c>
      <c r="BD117" s="8">
        <v>0</v>
      </c>
      <c r="BE117" s="8">
        <v>0</v>
      </c>
      <c r="BF117" s="8">
        <v>0</v>
      </c>
      <c r="BG117" s="8">
        <v>0</v>
      </c>
      <c r="BH117" s="8">
        <v>0</v>
      </c>
      <c r="BI117" s="8">
        <v>0</v>
      </c>
      <c r="BJ117" s="8">
        <v>0</v>
      </c>
      <c r="BK117" s="8">
        <v>0</v>
      </c>
      <c r="BL117" s="8">
        <v>0</v>
      </c>
      <c r="BM117" s="8">
        <v>0</v>
      </c>
      <c r="BN117" s="8">
        <v>0</v>
      </c>
      <c r="BO117" s="8">
        <v>0</v>
      </c>
      <c r="BP117" s="8">
        <v>0</v>
      </c>
      <c r="BQ117" s="8">
        <v>0</v>
      </c>
      <c r="BR117" s="8">
        <v>0</v>
      </c>
      <c r="BS117" s="8">
        <v>0</v>
      </c>
      <c r="BT117" s="8">
        <v>0</v>
      </c>
      <c r="BU117" s="8">
        <v>0</v>
      </c>
      <c r="BV117" s="8">
        <v>0</v>
      </c>
      <c r="BW117" s="8">
        <v>0</v>
      </c>
      <c r="BX117" s="8">
        <v>0</v>
      </c>
      <c r="BY117" s="8">
        <v>0.11416667</v>
      </c>
      <c r="BZ117" s="8" t="e">
        <v>#DIV/0!</v>
      </c>
      <c r="CA117" s="14" t="s">
        <v>193</v>
      </c>
    </row>
    <row r="118" spans="1:79" ht="31.2" x14ac:dyDescent="0.3">
      <c r="A118" s="10" t="s">
        <v>366</v>
      </c>
      <c r="B118" s="14" t="s">
        <v>367</v>
      </c>
      <c r="C118" s="17" t="s">
        <v>368</v>
      </c>
      <c r="D118" s="11" t="s">
        <v>155</v>
      </c>
      <c r="E118" s="11" t="s">
        <v>155</v>
      </c>
      <c r="F118" s="11" t="s">
        <v>155</v>
      </c>
      <c r="G118" s="11" t="s">
        <v>155</v>
      </c>
      <c r="H118" s="11" t="s">
        <v>155</v>
      </c>
      <c r="I118" s="11" t="s">
        <v>155</v>
      </c>
      <c r="J118" s="11" t="s">
        <v>155</v>
      </c>
      <c r="K118" s="11" t="s">
        <v>155</v>
      </c>
      <c r="L118" s="11" t="s">
        <v>155</v>
      </c>
      <c r="M118" s="11" t="s">
        <v>155</v>
      </c>
      <c r="N118" s="11" t="s">
        <v>155</v>
      </c>
      <c r="O118" s="11" t="s">
        <v>155</v>
      </c>
      <c r="P118" s="11" t="s">
        <v>155</v>
      </c>
      <c r="Q118" s="11" t="s">
        <v>155</v>
      </c>
      <c r="R118" s="11" t="s">
        <v>155</v>
      </c>
      <c r="S118" s="11" t="s">
        <v>155</v>
      </c>
      <c r="T118" s="11" t="s">
        <v>155</v>
      </c>
      <c r="U118" s="11" t="s">
        <v>155</v>
      </c>
      <c r="V118" s="11" t="s">
        <v>155</v>
      </c>
      <c r="W118" s="11" t="s">
        <v>155</v>
      </c>
      <c r="X118" s="11" t="s">
        <v>155</v>
      </c>
      <c r="Y118" s="11" t="s">
        <v>155</v>
      </c>
      <c r="Z118" s="11" t="s">
        <v>155</v>
      </c>
      <c r="AA118" s="11" t="s">
        <v>155</v>
      </c>
      <c r="AB118" s="11" t="s">
        <v>155</v>
      </c>
      <c r="AC118" s="11" t="s">
        <v>155</v>
      </c>
      <c r="AD118" s="11" t="s">
        <v>155</v>
      </c>
      <c r="AE118" s="11" t="s">
        <v>155</v>
      </c>
      <c r="AF118" s="11" t="s">
        <v>155</v>
      </c>
      <c r="AG118" s="11" t="s">
        <v>155</v>
      </c>
      <c r="AH118" s="11" t="s">
        <v>155</v>
      </c>
      <c r="AI118" s="11" t="s">
        <v>155</v>
      </c>
      <c r="AJ118" s="11" t="s">
        <v>155</v>
      </c>
      <c r="AK118" s="11" t="s">
        <v>155</v>
      </c>
      <c r="AL118" s="11" t="s">
        <v>155</v>
      </c>
      <c r="AM118" s="11" t="s">
        <v>155</v>
      </c>
      <c r="AN118" s="8">
        <f t="shared" si="237"/>
        <v>2.63926083</v>
      </c>
      <c r="AO118" s="8">
        <f t="shared" si="238"/>
        <v>0</v>
      </c>
      <c r="AP118" s="8">
        <f t="shared" si="239"/>
        <v>0</v>
      </c>
      <c r="AQ118" s="8">
        <f t="shared" si="240"/>
        <v>0</v>
      </c>
      <c r="AR118" s="8">
        <f t="shared" si="241"/>
        <v>0</v>
      </c>
      <c r="AS118" s="8">
        <f t="shared" si="242"/>
        <v>0</v>
      </c>
      <c r="AT118" s="8">
        <f t="shared" si="243"/>
        <v>0</v>
      </c>
      <c r="AU118" s="8">
        <v>0</v>
      </c>
      <c r="AV118" s="8">
        <v>0</v>
      </c>
      <c r="AW118" s="8">
        <v>0</v>
      </c>
      <c r="AX118" s="8">
        <v>0</v>
      </c>
      <c r="AY118" s="8">
        <v>0</v>
      </c>
      <c r="AZ118" s="8">
        <v>0</v>
      </c>
      <c r="BA118" s="8">
        <v>0</v>
      </c>
      <c r="BB118" s="8">
        <v>1.22</v>
      </c>
      <c r="BC118" s="8">
        <v>0</v>
      </c>
      <c r="BD118" s="8">
        <v>0</v>
      </c>
      <c r="BE118" s="8">
        <v>0</v>
      </c>
      <c r="BF118" s="8">
        <v>0</v>
      </c>
      <c r="BG118" s="8">
        <v>0</v>
      </c>
      <c r="BH118" s="8">
        <v>0</v>
      </c>
      <c r="BI118" s="8">
        <v>1.41926083</v>
      </c>
      <c r="BJ118" s="8">
        <v>0</v>
      </c>
      <c r="BK118" s="8">
        <v>0</v>
      </c>
      <c r="BL118" s="8">
        <v>0</v>
      </c>
      <c r="BM118" s="8">
        <v>0</v>
      </c>
      <c r="BN118" s="8">
        <v>0</v>
      </c>
      <c r="BO118" s="8">
        <v>0</v>
      </c>
      <c r="BP118" s="8">
        <v>0</v>
      </c>
      <c r="BQ118" s="8">
        <v>0</v>
      </c>
      <c r="BR118" s="8">
        <v>0</v>
      </c>
      <c r="BS118" s="8">
        <v>0</v>
      </c>
      <c r="BT118" s="8">
        <v>0</v>
      </c>
      <c r="BU118" s="8">
        <v>0</v>
      </c>
      <c r="BV118" s="8">
        <v>0</v>
      </c>
      <c r="BW118" s="11" t="s">
        <v>155</v>
      </c>
      <c r="BX118" s="11" t="s">
        <v>155</v>
      </c>
      <c r="BY118" s="11" t="s">
        <v>155</v>
      </c>
      <c r="BZ118" s="11" t="s">
        <v>155</v>
      </c>
      <c r="CA118" s="14" t="s">
        <v>372</v>
      </c>
    </row>
    <row r="119" spans="1:79" ht="31.2" x14ac:dyDescent="0.3">
      <c r="A119" s="10" t="s">
        <v>369</v>
      </c>
      <c r="B119" s="91" t="s">
        <v>370</v>
      </c>
      <c r="C119" s="56" t="s">
        <v>371</v>
      </c>
      <c r="D119" s="11" t="s">
        <v>155</v>
      </c>
      <c r="E119" s="11" t="s">
        <v>155</v>
      </c>
      <c r="F119" s="11" t="s">
        <v>155</v>
      </c>
      <c r="G119" s="11" t="s">
        <v>155</v>
      </c>
      <c r="H119" s="11" t="s">
        <v>155</v>
      </c>
      <c r="I119" s="11" t="s">
        <v>155</v>
      </c>
      <c r="J119" s="11" t="s">
        <v>155</v>
      </c>
      <c r="K119" s="11" t="s">
        <v>155</v>
      </c>
      <c r="L119" s="11" t="s">
        <v>155</v>
      </c>
      <c r="M119" s="11" t="s">
        <v>155</v>
      </c>
      <c r="N119" s="11" t="s">
        <v>155</v>
      </c>
      <c r="O119" s="11" t="s">
        <v>155</v>
      </c>
      <c r="P119" s="11" t="s">
        <v>155</v>
      </c>
      <c r="Q119" s="11" t="s">
        <v>155</v>
      </c>
      <c r="R119" s="11" t="s">
        <v>155</v>
      </c>
      <c r="S119" s="11" t="s">
        <v>155</v>
      </c>
      <c r="T119" s="11" t="s">
        <v>155</v>
      </c>
      <c r="U119" s="11" t="s">
        <v>155</v>
      </c>
      <c r="V119" s="11" t="s">
        <v>155</v>
      </c>
      <c r="W119" s="11" t="s">
        <v>155</v>
      </c>
      <c r="X119" s="11" t="s">
        <v>155</v>
      </c>
      <c r="Y119" s="11" t="s">
        <v>155</v>
      </c>
      <c r="Z119" s="11" t="s">
        <v>155</v>
      </c>
      <c r="AA119" s="11" t="s">
        <v>155</v>
      </c>
      <c r="AB119" s="11" t="s">
        <v>155</v>
      </c>
      <c r="AC119" s="11" t="s">
        <v>155</v>
      </c>
      <c r="AD119" s="11" t="s">
        <v>155</v>
      </c>
      <c r="AE119" s="11" t="s">
        <v>155</v>
      </c>
      <c r="AF119" s="11" t="s">
        <v>155</v>
      </c>
      <c r="AG119" s="11" t="s">
        <v>155</v>
      </c>
      <c r="AH119" s="11" t="s">
        <v>155</v>
      </c>
      <c r="AI119" s="11" t="s">
        <v>155</v>
      </c>
      <c r="AJ119" s="11" t="s">
        <v>155</v>
      </c>
      <c r="AK119" s="11" t="s">
        <v>155</v>
      </c>
      <c r="AL119" s="11" t="s">
        <v>155</v>
      </c>
      <c r="AM119" s="11" t="s">
        <v>155</v>
      </c>
      <c r="AN119" s="8">
        <f t="shared" si="237"/>
        <v>0</v>
      </c>
      <c r="AO119" s="8">
        <f t="shared" si="238"/>
        <v>0</v>
      </c>
      <c r="AP119" s="8">
        <f t="shared" si="239"/>
        <v>0</v>
      </c>
      <c r="AQ119" s="8">
        <f t="shared" si="240"/>
        <v>0</v>
      </c>
      <c r="AR119" s="8">
        <f t="shared" si="241"/>
        <v>0</v>
      </c>
      <c r="AS119" s="8">
        <f t="shared" si="242"/>
        <v>0</v>
      </c>
      <c r="AT119" s="8">
        <f t="shared" si="243"/>
        <v>0</v>
      </c>
      <c r="AU119" s="8">
        <v>0</v>
      </c>
      <c r="AV119" s="8">
        <v>0</v>
      </c>
      <c r="AW119" s="8">
        <v>0</v>
      </c>
      <c r="AX119" s="8">
        <v>0</v>
      </c>
      <c r="AY119" s="8">
        <v>0</v>
      </c>
      <c r="AZ119" s="8">
        <v>0</v>
      </c>
      <c r="BA119" s="8">
        <v>0</v>
      </c>
      <c r="BB119" s="8">
        <v>0</v>
      </c>
      <c r="BC119" s="8">
        <v>0</v>
      </c>
      <c r="BD119" s="8">
        <v>0</v>
      </c>
      <c r="BE119" s="8">
        <v>0</v>
      </c>
      <c r="BF119" s="8">
        <v>0</v>
      </c>
      <c r="BG119" s="8">
        <v>0</v>
      </c>
      <c r="BH119" s="8">
        <v>0</v>
      </c>
      <c r="BI119" s="8">
        <v>0</v>
      </c>
      <c r="BJ119" s="8">
        <v>0</v>
      </c>
      <c r="BK119" s="8">
        <v>0</v>
      </c>
      <c r="BL119" s="8">
        <v>0</v>
      </c>
      <c r="BM119" s="8">
        <v>0</v>
      </c>
      <c r="BN119" s="8">
        <v>0</v>
      </c>
      <c r="BO119" s="8">
        <v>0</v>
      </c>
      <c r="BP119" s="8">
        <v>0</v>
      </c>
      <c r="BQ119" s="8">
        <v>0</v>
      </c>
      <c r="BR119" s="8">
        <v>0</v>
      </c>
      <c r="BS119" s="8">
        <v>0</v>
      </c>
      <c r="BT119" s="8">
        <v>0</v>
      </c>
      <c r="BU119" s="8">
        <v>0</v>
      </c>
      <c r="BV119" s="8">
        <v>0</v>
      </c>
      <c r="BW119" s="11" t="s">
        <v>155</v>
      </c>
      <c r="BX119" s="11" t="s">
        <v>155</v>
      </c>
      <c r="BY119" s="11" t="s">
        <v>155</v>
      </c>
      <c r="BZ119" s="11" t="s">
        <v>155</v>
      </c>
      <c r="CA119" s="56" t="s">
        <v>373</v>
      </c>
    </row>
  </sheetData>
  <mergeCells count="39">
    <mergeCell ref="N7:Z7"/>
    <mergeCell ref="BY2:CA2"/>
    <mergeCell ref="A3:AM3"/>
    <mergeCell ref="O4:P4"/>
    <mergeCell ref="Q4:R4"/>
    <mergeCell ref="N6:Z6"/>
    <mergeCell ref="Q11:AB11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M17:R17"/>
    <mergeCell ref="T17:Y17"/>
    <mergeCell ref="AA17:AF17"/>
    <mergeCell ref="AH17:AM17"/>
    <mergeCell ref="BY17:BZ17"/>
    <mergeCell ref="BW17:BX17"/>
    <mergeCell ref="AO17:AT17"/>
    <mergeCell ref="AV17:BA17"/>
    <mergeCell ref="BC17:BH17"/>
    <mergeCell ref="BJ17:BO17"/>
    <mergeCell ref="BQ17:BV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7">
      <formula1>900</formula1>
    </dataValidation>
  </dataValidations>
  <pageMargins left="0" right="0" top="0" bottom="0" header="0.31496062992125984" footer="0.31496062992125984"/>
  <pageSetup paperSize="8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2023-11-13T09:49:12Z</cp:lastPrinted>
  <dcterms:created xsi:type="dcterms:W3CDTF">2019-04-11T12:26:44Z</dcterms:created>
  <dcterms:modified xsi:type="dcterms:W3CDTF">2023-11-13T14:00:17Z</dcterms:modified>
</cp:coreProperties>
</file>