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в ТЭК\2024г\ЕЖЕКВАРТАЛЬНЫЙ ОТЧЕТ ЗА 2024г (по 320)\4_ОТЧЕТ за 12 месяцев 2024г\J0214_1024700557353_41_1\"/>
    </mc:Choice>
  </mc:AlternateContent>
  <bookViews>
    <workbookView xWindow="0" yWindow="0" windowWidth="28800" windowHeight="11835"/>
  </bookViews>
  <sheets>
    <sheet name="Лист1" sheetId="1" r:id="rId1"/>
  </sheets>
  <definedNames>
    <definedName name="_xlnm.Print_Titles" localSheetId="0">Лист1!$14:$20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96" i="1" l="1"/>
  <c r="F96" i="1"/>
  <c r="G96" i="1"/>
  <c r="H96" i="1"/>
  <c r="J96" i="1"/>
  <c r="K96" i="1"/>
  <c r="L96" i="1"/>
  <c r="M96" i="1"/>
  <c r="L24" i="1"/>
  <c r="I107" i="1" l="1"/>
  <c r="I140" i="1"/>
  <c r="I141" i="1"/>
  <c r="I121" i="1"/>
  <c r="I122" i="1"/>
  <c r="I123" i="1"/>
  <c r="I124" i="1"/>
  <c r="I125" i="1"/>
  <c r="I126" i="1"/>
  <c r="I127" i="1"/>
  <c r="I128" i="1"/>
  <c r="I84" i="1" l="1"/>
  <c r="I71" i="1"/>
  <c r="I72" i="1"/>
  <c r="I73" i="1"/>
  <c r="I74" i="1"/>
  <c r="I75" i="1"/>
  <c r="I76" i="1"/>
  <c r="I77" i="1"/>
  <c r="L99" i="1"/>
  <c r="L95" i="1" s="1"/>
  <c r="L102" i="1"/>
  <c r="P152" i="1" l="1"/>
  <c r="Q152" i="1" s="1"/>
  <c r="R152" i="1"/>
  <c r="S152" i="1" s="1"/>
  <c r="T152" i="1"/>
  <c r="U152" i="1" s="1"/>
  <c r="V152" i="1"/>
  <c r="W152" i="1" s="1"/>
  <c r="P153" i="1"/>
  <c r="Q153" i="1" s="1"/>
  <c r="R153" i="1"/>
  <c r="S153" i="1" s="1"/>
  <c r="T153" i="1"/>
  <c r="U153" i="1" s="1"/>
  <c r="V153" i="1"/>
  <c r="W153" i="1" s="1"/>
  <c r="P154" i="1"/>
  <c r="Q154" i="1" s="1"/>
  <c r="R154" i="1"/>
  <c r="S154" i="1" s="1"/>
  <c r="T154" i="1"/>
  <c r="U154" i="1" s="1"/>
  <c r="V154" i="1"/>
  <c r="W154" i="1" s="1"/>
  <c r="P155" i="1"/>
  <c r="Q155" i="1" s="1"/>
  <c r="R155" i="1"/>
  <c r="S155" i="1" s="1"/>
  <c r="T155" i="1"/>
  <c r="U155" i="1" s="1"/>
  <c r="V155" i="1"/>
  <c r="W155" i="1" s="1"/>
  <c r="P156" i="1"/>
  <c r="Q156" i="1" s="1"/>
  <c r="R156" i="1"/>
  <c r="S156" i="1" s="1"/>
  <c r="T156" i="1"/>
  <c r="U156" i="1" s="1"/>
  <c r="V156" i="1"/>
  <c r="W156" i="1" s="1"/>
  <c r="P157" i="1"/>
  <c r="Q157" i="1" s="1"/>
  <c r="R157" i="1"/>
  <c r="S157" i="1" s="1"/>
  <c r="T157" i="1"/>
  <c r="U157" i="1" s="1"/>
  <c r="V157" i="1"/>
  <c r="W157" i="1" s="1"/>
  <c r="P158" i="1"/>
  <c r="Q158" i="1" s="1"/>
  <c r="R158" i="1"/>
  <c r="S158" i="1" s="1"/>
  <c r="T158" i="1"/>
  <c r="U158" i="1" s="1"/>
  <c r="V158" i="1"/>
  <c r="W158" i="1" s="1"/>
  <c r="P159" i="1"/>
  <c r="Q159" i="1" s="1"/>
  <c r="R159" i="1"/>
  <c r="S159" i="1"/>
  <c r="T159" i="1"/>
  <c r="U159" i="1" s="1"/>
  <c r="V159" i="1"/>
  <c r="W159" i="1" s="1"/>
  <c r="E26" i="1"/>
  <c r="F26" i="1"/>
  <c r="G26" i="1"/>
  <c r="H26" i="1"/>
  <c r="J26" i="1"/>
  <c r="K26" i="1"/>
  <c r="L26" i="1"/>
  <c r="M26" i="1"/>
  <c r="P114" i="1"/>
  <c r="Q114" i="1"/>
  <c r="R114" i="1"/>
  <c r="S114" i="1" s="1"/>
  <c r="T114" i="1"/>
  <c r="U114" i="1"/>
  <c r="V114" i="1"/>
  <c r="W114" i="1" s="1"/>
  <c r="P115" i="1"/>
  <c r="Q115" i="1" s="1"/>
  <c r="R115" i="1"/>
  <c r="S115" i="1"/>
  <c r="T115" i="1"/>
  <c r="U115" i="1" s="1"/>
  <c r="V115" i="1"/>
  <c r="W115" i="1" s="1"/>
  <c r="P116" i="1"/>
  <c r="Q116" i="1"/>
  <c r="R116" i="1"/>
  <c r="S116" i="1" s="1"/>
  <c r="T116" i="1"/>
  <c r="U116" i="1" s="1"/>
  <c r="V116" i="1"/>
  <c r="W116" i="1" s="1"/>
  <c r="P117" i="1"/>
  <c r="Q117" i="1" s="1"/>
  <c r="R117" i="1"/>
  <c r="S117" i="1" s="1"/>
  <c r="T117" i="1"/>
  <c r="U117" i="1" s="1"/>
  <c r="V117" i="1"/>
  <c r="W117" i="1" s="1"/>
  <c r="P118" i="1"/>
  <c r="Q118" i="1" s="1"/>
  <c r="R118" i="1"/>
  <c r="S118" i="1" s="1"/>
  <c r="T118" i="1"/>
  <c r="U118" i="1" s="1"/>
  <c r="V118" i="1"/>
  <c r="W118" i="1" s="1"/>
  <c r="P119" i="1"/>
  <c r="Q119" i="1" s="1"/>
  <c r="R119" i="1"/>
  <c r="S119" i="1" s="1"/>
  <c r="T119" i="1"/>
  <c r="U119" i="1" s="1"/>
  <c r="V119" i="1"/>
  <c r="W119" i="1" s="1"/>
  <c r="P120" i="1"/>
  <c r="Q120" i="1" s="1"/>
  <c r="R120" i="1"/>
  <c r="S120" i="1" s="1"/>
  <c r="T120" i="1"/>
  <c r="U120" i="1" s="1"/>
  <c r="V120" i="1"/>
  <c r="W120" i="1" s="1"/>
  <c r="I104" i="1"/>
  <c r="I105" i="1"/>
  <c r="I106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9" i="1"/>
  <c r="I130" i="1"/>
  <c r="I131" i="1"/>
  <c r="I132" i="1"/>
  <c r="I133" i="1"/>
  <c r="I134" i="1"/>
  <c r="I135" i="1"/>
  <c r="I136" i="1"/>
  <c r="I137" i="1"/>
  <c r="I138" i="1"/>
  <c r="I139" i="1"/>
  <c r="I142" i="1"/>
  <c r="I143" i="1"/>
  <c r="I144" i="1"/>
  <c r="I145" i="1"/>
  <c r="D104" i="1"/>
  <c r="D105" i="1"/>
  <c r="D106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E147" i="1"/>
  <c r="F147" i="1"/>
  <c r="G147" i="1"/>
  <c r="H147" i="1"/>
  <c r="J147" i="1"/>
  <c r="K147" i="1"/>
  <c r="L147" i="1"/>
  <c r="M147" i="1"/>
  <c r="I159" i="1"/>
  <c r="I160" i="1"/>
  <c r="D152" i="1"/>
  <c r="D153" i="1"/>
  <c r="D154" i="1"/>
  <c r="D155" i="1"/>
  <c r="D156" i="1"/>
  <c r="D157" i="1"/>
  <c r="D158" i="1"/>
  <c r="D159" i="1"/>
  <c r="D97" i="1"/>
  <c r="N159" i="1" l="1"/>
  <c r="O159" i="1" s="1"/>
  <c r="N120" i="1"/>
  <c r="O120" i="1" s="1"/>
  <c r="N114" i="1"/>
  <c r="O114" i="1" s="1"/>
  <c r="N118" i="1"/>
  <c r="O118" i="1" s="1"/>
  <c r="N116" i="1"/>
  <c r="O116" i="1" s="1"/>
  <c r="N117" i="1"/>
  <c r="O117" i="1" s="1"/>
  <c r="N119" i="1"/>
  <c r="O119" i="1" s="1"/>
  <c r="N115" i="1"/>
  <c r="O115" i="1" s="1"/>
  <c r="M44" i="1"/>
  <c r="M43" i="1" s="1"/>
  <c r="P97" i="1"/>
  <c r="Q97" i="1" s="1"/>
  <c r="R97" i="1"/>
  <c r="S97" i="1" s="1"/>
  <c r="T97" i="1"/>
  <c r="U97" i="1" s="1"/>
  <c r="V97" i="1"/>
  <c r="W97" i="1" s="1"/>
  <c r="D38" i="1" l="1"/>
  <c r="P28" i="1"/>
  <c r="Q28" i="1" s="1"/>
  <c r="R28" i="1"/>
  <c r="S28" i="1" s="1"/>
  <c r="T28" i="1"/>
  <c r="U28" i="1" s="1"/>
  <c r="V28" i="1"/>
  <c r="W28" i="1" s="1"/>
  <c r="P29" i="1"/>
  <c r="Q29" i="1" s="1"/>
  <c r="R29" i="1"/>
  <c r="S29" i="1" s="1"/>
  <c r="T29" i="1"/>
  <c r="U29" i="1" s="1"/>
  <c r="V29" i="1"/>
  <c r="W29" i="1"/>
  <c r="P30" i="1"/>
  <c r="Q30" i="1" s="1"/>
  <c r="R30" i="1"/>
  <c r="S30" i="1" s="1"/>
  <c r="T30" i="1"/>
  <c r="U30" i="1" s="1"/>
  <c r="V30" i="1"/>
  <c r="W30" i="1" s="1"/>
  <c r="P31" i="1"/>
  <c r="Q31" i="1" s="1"/>
  <c r="R31" i="1"/>
  <c r="S31" i="1" s="1"/>
  <c r="T31" i="1"/>
  <c r="U31" i="1" s="1"/>
  <c r="V31" i="1"/>
  <c r="W31" i="1" s="1"/>
  <c r="P32" i="1"/>
  <c r="Q32" i="1" s="1"/>
  <c r="R32" i="1"/>
  <c r="S32" i="1" s="1"/>
  <c r="T32" i="1"/>
  <c r="U32" i="1" s="1"/>
  <c r="V32" i="1"/>
  <c r="W32" i="1" s="1"/>
  <c r="P33" i="1"/>
  <c r="Q33" i="1" s="1"/>
  <c r="R33" i="1"/>
  <c r="S33" i="1" s="1"/>
  <c r="T33" i="1"/>
  <c r="U33" i="1" s="1"/>
  <c r="V33" i="1"/>
  <c r="W33" i="1" s="1"/>
  <c r="V27" i="1"/>
  <c r="W27" i="1" s="1"/>
  <c r="T27" i="1"/>
  <c r="U27" i="1" s="1"/>
  <c r="R27" i="1"/>
  <c r="S27" i="1" s="1"/>
  <c r="P27" i="1"/>
  <c r="Q27" i="1" s="1"/>
  <c r="I29" i="1"/>
  <c r="I30" i="1"/>
  <c r="I31" i="1"/>
  <c r="I32" i="1"/>
  <c r="I33" i="1"/>
  <c r="D28" i="1"/>
  <c r="D29" i="1"/>
  <c r="D30" i="1"/>
  <c r="D31" i="1"/>
  <c r="D32" i="1"/>
  <c r="D33" i="1"/>
  <c r="D27" i="1"/>
  <c r="D26" i="1" l="1"/>
  <c r="N30" i="1"/>
  <c r="O30" i="1" s="1"/>
  <c r="N33" i="1"/>
  <c r="O33" i="1" s="1"/>
  <c r="N29" i="1"/>
  <c r="O29" i="1" s="1"/>
  <c r="N32" i="1"/>
  <c r="O32" i="1" s="1"/>
  <c r="N31" i="1"/>
  <c r="O31" i="1" s="1"/>
  <c r="I97" i="1"/>
  <c r="N97" i="1" l="1"/>
  <c r="O97" i="1" s="1"/>
  <c r="J44" i="1"/>
  <c r="J43" i="1" s="1"/>
  <c r="K44" i="1"/>
  <c r="K43" i="1" s="1"/>
  <c r="L44" i="1"/>
  <c r="L43" i="1" s="1"/>
  <c r="I152" i="1"/>
  <c r="N152" i="1" s="1"/>
  <c r="O152" i="1" s="1"/>
  <c r="I93" i="1"/>
  <c r="I92" i="1"/>
  <c r="I91" i="1"/>
  <c r="I90" i="1"/>
  <c r="I89" i="1"/>
  <c r="I88" i="1"/>
  <c r="I87" i="1"/>
  <c r="I86" i="1"/>
  <c r="I85" i="1"/>
  <c r="I83" i="1"/>
  <c r="I41" i="1"/>
  <c r="I24" i="1" l="1"/>
  <c r="I158" i="1" l="1"/>
  <c r="N158" i="1" s="1"/>
  <c r="O158" i="1" s="1"/>
  <c r="I157" i="1"/>
  <c r="N157" i="1" s="1"/>
  <c r="O157" i="1" s="1"/>
  <c r="I156" i="1"/>
  <c r="N156" i="1" s="1"/>
  <c r="O156" i="1" s="1"/>
  <c r="I155" i="1"/>
  <c r="N155" i="1" s="1"/>
  <c r="O155" i="1" s="1"/>
  <c r="I154" i="1"/>
  <c r="N154" i="1" s="1"/>
  <c r="O154" i="1" s="1"/>
  <c r="I153" i="1"/>
  <c r="N153" i="1" s="1"/>
  <c r="O153" i="1" s="1"/>
  <c r="V151" i="1"/>
  <c r="W151" i="1" s="1"/>
  <c r="T151" i="1"/>
  <c r="U151" i="1" s="1"/>
  <c r="R151" i="1"/>
  <c r="S151" i="1" s="1"/>
  <c r="P151" i="1"/>
  <c r="Q151" i="1" s="1"/>
  <c r="I151" i="1"/>
  <c r="D151" i="1"/>
  <c r="V150" i="1"/>
  <c r="W150" i="1" s="1"/>
  <c r="T150" i="1"/>
  <c r="U150" i="1" s="1"/>
  <c r="R150" i="1"/>
  <c r="S150" i="1" s="1"/>
  <c r="P150" i="1"/>
  <c r="Q150" i="1" s="1"/>
  <c r="I150" i="1"/>
  <c r="D150" i="1"/>
  <c r="N150" i="1" s="1"/>
  <c r="O150" i="1" s="1"/>
  <c r="V149" i="1"/>
  <c r="W149" i="1" s="1"/>
  <c r="T149" i="1"/>
  <c r="U149" i="1" s="1"/>
  <c r="R149" i="1"/>
  <c r="S149" i="1" s="1"/>
  <c r="P149" i="1"/>
  <c r="Q149" i="1" s="1"/>
  <c r="I149" i="1"/>
  <c r="D149" i="1"/>
  <c r="V148" i="1"/>
  <c r="W148" i="1" s="1"/>
  <c r="T148" i="1"/>
  <c r="U148" i="1" s="1"/>
  <c r="R148" i="1"/>
  <c r="S148" i="1" s="1"/>
  <c r="P148" i="1"/>
  <c r="Q148" i="1" s="1"/>
  <c r="I148" i="1"/>
  <c r="D148" i="1"/>
  <c r="V113" i="1"/>
  <c r="W113" i="1" s="1"/>
  <c r="T113" i="1"/>
  <c r="U113" i="1" s="1"/>
  <c r="R113" i="1"/>
  <c r="S113" i="1" s="1"/>
  <c r="P113" i="1"/>
  <c r="Q113" i="1" s="1"/>
  <c r="V112" i="1"/>
  <c r="W112" i="1" s="1"/>
  <c r="T112" i="1"/>
  <c r="U112" i="1" s="1"/>
  <c r="R112" i="1"/>
  <c r="S112" i="1" s="1"/>
  <c r="P112" i="1"/>
  <c r="Q112" i="1" s="1"/>
  <c r="V111" i="1"/>
  <c r="W111" i="1" s="1"/>
  <c r="T111" i="1"/>
  <c r="U111" i="1" s="1"/>
  <c r="R111" i="1"/>
  <c r="S111" i="1" s="1"/>
  <c r="P111" i="1"/>
  <c r="Q111" i="1" s="1"/>
  <c r="V110" i="1"/>
  <c r="W110" i="1" s="1"/>
  <c r="T110" i="1"/>
  <c r="U110" i="1" s="1"/>
  <c r="R110" i="1"/>
  <c r="S110" i="1" s="1"/>
  <c r="P110" i="1"/>
  <c r="Q110" i="1" s="1"/>
  <c r="N110" i="1"/>
  <c r="O110" i="1" s="1"/>
  <c r="V109" i="1"/>
  <c r="W109" i="1" s="1"/>
  <c r="T109" i="1"/>
  <c r="U109" i="1" s="1"/>
  <c r="R109" i="1"/>
  <c r="S109" i="1" s="1"/>
  <c r="P109" i="1"/>
  <c r="Q109" i="1" s="1"/>
  <c r="V108" i="1"/>
  <c r="W108" i="1" s="1"/>
  <c r="T108" i="1"/>
  <c r="U108" i="1" s="1"/>
  <c r="R108" i="1"/>
  <c r="S108" i="1" s="1"/>
  <c r="P108" i="1"/>
  <c r="Q108" i="1" s="1"/>
  <c r="N108" i="1"/>
  <c r="O108" i="1" s="1"/>
  <c r="V106" i="1"/>
  <c r="W106" i="1" s="1"/>
  <c r="T106" i="1"/>
  <c r="U106" i="1" s="1"/>
  <c r="R106" i="1"/>
  <c r="S106" i="1" s="1"/>
  <c r="P106" i="1"/>
  <c r="Q106" i="1" s="1"/>
  <c r="N106" i="1"/>
  <c r="O106" i="1" s="1"/>
  <c r="V105" i="1"/>
  <c r="W105" i="1" s="1"/>
  <c r="T105" i="1"/>
  <c r="U105" i="1" s="1"/>
  <c r="R105" i="1"/>
  <c r="S105" i="1" s="1"/>
  <c r="P105" i="1"/>
  <c r="Q105" i="1" s="1"/>
  <c r="V104" i="1"/>
  <c r="W104" i="1" s="1"/>
  <c r="T104" i="1"/>
  <c r="U104" i="1" s="1"/>
  <c r="R104" i="1"/>
  <c r="S104" i="1" s="1"/>
  <c r="P104" i="1"/>
  <c r="Q104" i="1" s="1"/>
  <c r="V103" i="1"/>
  <c r="W103" i="1" s="1"/>
  <c r="T103" i="1"/>
  <c r="U103" i="1" s="1"/>
  <c r="R103" i="1"/>
  <c r="S103" i="1" s="1"/>
  <c r="P103" i="1"/>
  <c r="Q103" i="1" s="1"/>
  <c r="I103" i="1"/>
  <c r="D103" i="1"/>
  <c r="M102" i="1"/>
  <c r="K102" i="1"/>
  <c r="J102" i="1"/>
  <c r="H102" i="1"/>
  <c r="G102" i="1"/>
  <c r="F102" i="1"/>
  <c r="E102" i="1"/>
  <c r="V100" i="1"/>
  <c r="W100" i="1" s="1"/>
  <c r="T100" i="1"/>
  <c r="U100" i="1" s="1"/>
  <c r="R100" i="1"/>
  <c r="S100" i="1" s="1"/>
  <c r="P100" i="1"/>
  <c r="Q100" i="1" s="1"/>
  <c r="I100" i="1"/>
  <c r="I99" i="1" s="1"/>
  <c r="D100" i="1"/>
  <c r="M99" i="1"/>
  <c r="K99" i="1"/>
  <c r="J99" i="1"/>
  <c r="H99" i="1"/>
  <c r="G99" i="1"/>
  <c r="G95" i="1" s="1"/>
  <c r="F99" i="1"/>
  <c r="F95" i="1" s="1"/>
  <c r="E99" i="1"/>
  <c r="E95" i="1" s="1"/>
  <c r="D99" i="1"/>
  <c r="V98" i="1"/>
  <c r="W98" i="1" s="1"/>
  <c r="T98" i="1"/>
  <c r="U98" i="1" s="1"/>
  <c r="R98" i="1"/>
  <c r="S98" i="1" s="1"/>
  <c r="P98" i="1"/>
  <c r="Q98" i="1" s="1"/>
  <c r="I98" i="1"/>
  <c r="I96" i="1" s="1"/>
  <c r="D98" i="1"/>
  <c r="D96" i="1" s="1"/>
  <c r="M95" i="1"/>
  <c r="K95" i="1"/>
  <c r="J95" i="1"/>
  <c r="V96" i="1"/>
  <c r="W96" i="1" s="1"/>
  <c r="I94" i="1"/>
  <c r="I82" i="1"/>
  <c r="I81" i="1"/>
  <c r="I80" i="1"/>
  <c r="I79" i="1"/>
  <c r="I78" i="1"/>
  <c r="V70" i="1"/>
  <c r="W70" i="1" s="1"/>
  <c r="T70" i="1"/>
  <c r="U70" i="1" s="1"/>
  <c r="R70" i="1"/>
  <c r="S70" i="1" s="1"/>
  <c r="P70" i="1"/>
  <c r="Q70" i="1" s="1"/>
  <c r="I70" i="1"/>
  <c r="D70" i="1"/>
  <c r="V69" i="1"/>
  <c r="W69" i="1" s="1"/>
  <c r="T69" i="1"/>
  <c r="U69" i="1" s="1"/>
  <c r="R69" i="1"/>
  <c r="S69" i="1" s="1"/>
  <c r="P69" i="1"/>
  <c r="Q69" i="1" s="1"/>
  <c r="I69" i="1"/>
  <c r="D69" i="1"/>
  <c r="V68" i="1"/>
  <c r="W68" i="1" s="1"/>
  <c r="T68" i="1"/>
  <c r="U68" i="1" s="1"/>
  <c r="R68" i="1"/>
  <c r="S68" i="1" s="1"/>
  <c r="P68" i="1"/>
  <c r="Q68" i="1" s="1"/>
  <c r="I68" i="1"/>
  <c r="D68" i="1"/>
  <c r="V67" i="1"/>
  <c r="W67" i="1" s="1"/>
  <c r="T67" i="1"/>
  <c r="U67" i="1" s="1"/>
  <c r="R67" i="1"/>
  <c r="S67" i="1" s="1"/>
  <c r="P67" i="1"/>
  <c r="Q67" i="1" s="1"/>
  <c r="I67" i="1"/>
  <c r="D67" i="1"/>
  <c r="V66" i="1"/>
  <c r="W66" i="1" s="1"/>
  <c r="T66" i="1"/>
  <c r="U66" i="1" s="1"/>
  <c r="R66" i="1"/>
  <c r="S66" i="1" s="1"/>
  <c r="P66" i="1"/>
  <c r="Q66" i="1" s="1"/>
  <c r="I66" i="1"/>
  <c r="D66" i="1"/>
  <c r="V65" i="1"/>
  <c r="W65" i="1" s="1"/>
  <c r="T65" i="1"/>
  <c r="U65" i="1" s="1"/>
  <c r="R65" i="1"/>
  <c r="S65" i="1" s="1"/>
  <c r="P65" i="1"/>
  <c r="Q65" i="1" s="1"/>
  <c r="I65" i="1"/>
  <c r="D65" i="1"/>
  <c r="V64" i="1"/>
  <c r="W64" i="1" s="1"/>
  <c r="T64" i="1"/>
  <c r="U64" i="1" s="1"/>
  <c r="R64" i="1"/>
  <c r="S64" i="1" s="1"/>
  <c r="P64" i="1"/>
  <c r="Q64" i="1" s="1"/>
  <c r="I64" i="1"/>
  <c r="D64" i="1"/>
  <c r="V63" i="1"/>
  <c r="W63" i="1" s="1"/>
  <c r="T63" i="1"/>
  <c r="U63" i="1" s="1"/>
  <c r="R63" i="1"/>
  <c r="S63" i="1" s="1"/>
  <c r="P63" i="1"/>
  <c r="Q63" i="1" s="1"/>
  <c r="I63" i="1"/>
  <c r="D63" i="1"/>
  <c r="V62" i="1"/>
  <c r="W62" i="1" s="1"/>
  <c r="T62" i="1"/>
  <c r="U62" i="1" s="1"/>
  <c r="R62" i="1"/>
  <c r="S62" i="1" s="1"/>
  <c r="P62" i="1"/>
  <c r="Q62" i="1" s="1"/>
  <c r="I62" i="1"/>
  <c r="D62" i="1"/>
  <c r="V61" i="1"/>
  <c r="W61" i="1" s="1"/>
  <c r="T61" i="1"/>
  <c r="U61" i="1" s="1"/>
  <c r="R61" i="1"/>
  <c r="S61" i="1" s="1"/>
  <c r="P61" i="1"/>
  <c r="Q61" i="1" s="1"/>
  <c r="I61" i="1"/>
  <c r="D61" i="1"/>
  <c r="V60" i="1"/>
  <c r="W60" i="1" s="1"/>
  <c r="T60" i="1"/>
  <c r="U60" i="1" s="1"/>
  <c r="R60" i="1"/>
  <c r="S60" i="1" s="1"/>
  <c r="P60" i="1"/>
  <c r="Q60" i="1" s="1"/>
  <c r="I60" i="1"/>
  <c r="D60" i="1"/>
  <c r="V59" i="1"/>
  <c r="W59" i="1" s="1"/>
  <c r="T59" i="1"/>
  <c r="U59" i="1" s="1"/>
  <c r="R59" i="1"/>
  <c r="S59" i="1" s="1"/>
  <c r="P59" i="1"/>
  <c r="Q59" i="1" s="1"/>
  <c r="I59" i="1"/>
  <c r="D59" i="1"/>
  <c r="V58" i="1"/>
  <c r="W58" i="1" s="1"/>
  <c r="T58" i="1"/>
  <c r="U58" i="1" s="1"/>
  <c r="R58" i="1"/>
  <c r="S58" i="1" s="1"/>
  <c r="P58" i="1"/>
  <c r="Q58" i="1" s="1"/>
  <c r="I58" i="1"/>
  <c r="D58" i="1"/>
  <c r="V57" i="1"/>
  <c r="W57" i="1" s="1"/>
  <c r="T57" i="1"/>
  <c r="U57" i="1" s="1"/>
  <c r="R57" i="1"/>
  <c r="S57" i="1" s="1"/>
  <c r="P57" i="1"/>
  <c r="Q57" i="1" s="1"/>
  <c r="I57" i="1"/>
  <c r="D57" i="1"/>
  <c r="V56" i="1"/>
  <c r="W56" i="1" s="1"/>
  <c r="T56" i="1"/>
  <c r="U56" i="1" s="1"/>
  <c r="R56" i="1"/>
  <c r="S56" i="1" s="1"/>
  <c r="P56" i="1"/>
  <c r="Q56" i="1" s="1"/>
  <c r="I56" i="1"/>
  <c r="D56" i="1"/>
  <c r="V55" i="1"/>
  <c r="W55" i="1" s="1"/>
  <c r="T55" i="1"/>
  <c r="U55" i="1" s="1"/>
  <c r="R55" i="1"/>
  <c r="S55" i="1" s="1"/>
  <c r="P55" i="1"/>
  <c r="Q55" i="1" s="1"/>
  <c r="I55" i="1"/>
  <c r="D55" i="1"/>
  <c r="V54" i="1"/>
  <c r="W54" i="1" s="1"/>
  <c r="T54" i="1"/>
  <c r="U54" i="1" s="1"/>
  <c r="R54" i="1"/>
  <c r="S54" i="1" s="1"/>
  <c r="P54" i="1"/>
  <c r="Q54" i="1" s="1"/>
  <c r="I54" i="1"/>
  <c r="D54" i="1"/>
  <c r="V53" i="1"/>
  <c r="W53" i="1" s="1"/>
  <c r="T53" i="1"/>
  <c r="U53" i="1" s="1"/>
  <c r="R53" i="1"/>
  <c r="S53" i="1" s="1"/>
  <c r="P53" i="1"/>
  <c r="Q53" i="1" s="1"/>
  <c r="I53" i="1"/>
  <c r="D53" i="1"/>
  <c r="V52" i="1"/>
  <c r="W52" i="1" s="1"/>
  <c r="T52" i="1"/>
  <c r="U52" i="1" s="1"/>
  <c r="R52" i="1"/>
  <c r="S52" i="1" s="1"/>
  <c r="P52" i="1"/>
  <c r="Q52" i="1" s="1"/>
  <c r="I52" i="1"/>
  <c r="D52" i="1"/>
  <c r="V51" i="1"/>
  <c r="W51" i="1" s="1"/>
  <c r="T51" i="1"/>
  <c r="U51" i="1" s="1"/>
  <c r="R51" i="1"/>
  <c r="S51" i="1" s="1"/>
  <c r="P51" i="1"/>
  <c r="Q51" i="1" s="1"/>
  <c r="I51" i="1"/>
  <c r="D51" i="1"/>
  <c r="V50" i="1"/>
  <c r="W50" i="1" s="1"/>
  <c r="T50" i="1"/>
  <c r="U50" i="1" s="1"/>
  <c r="R50" i="1"/>
  <c r="S50" i="1" s="1"/>
  <c r="P50" i="1"/>
  <c r="Q50" i="1" s="1"/>
  <c r="I50" i="1"/>
  <c r="D50" i="1"/>
  <c r="V49" i="1"/>
  <c r="W49" i="1" s="1"/>
  <c r="T49" i="1"/>
  <c r="U49" i="1" s="1"/>
  <c r="R49" i="1"/>
  <c r="S49" i="1" s="1"/>
  <c r="P49" i="1"/>
  <c r="Q49" i="1" s="1"/>
  <c r="I49" i="1"/>
  <c r="D49" i="1"/>
  <c r="V48" i="1"/>
  <c r="W48" i="1" s="1"/>
  <c r="T48" i="1"/>
  <c r="U48" i="1" s="1"/>
  <c r="R48" i="1"/>
  <c r="S48" i="1" s="1"/>
  <c r="P48" i="1"/>
  <c r="Q48" i="1" s="1"/>
  <c r="I48" i="1"/>
  <c r="D48" i="1"/>
  <c r="V47" i="1"/>
  <c r="W47" i="1" s="1"/>
  <c r="T47" i="1"/>
  <c r="U47" i="1" s="1"/>
  <c r="R47" i="1"/>
  <c r="S47" i="1" s="1"/>
  <c r="P47" i="1"/>
  <c r="Q47" i="1" s="1"/>
  <c r="I47" i="1"/>
  <c r="D47" i="1"/>
  <c r="V46" i="1"/>
  <c r="W46" i="1" s="1"/>
  <c r="T46" i="1"/>
  <c r="U46" i="1" s="1"/>
  <c r="R46" i="1"/>
  <c r="S46" i="1" s="1"/>
  <c r="P46" i="1"/>
  <c r="Q46" i="1" s="1"/>
  <c r="I46" i="1"/>
  <c r="D46" i="1"/>
  <c r="V45" i="1"/>
  <c r="W45" i="1" s="1"/>
  <c r="T45" i="1"/>
  <c r="U45" i="1" s="1"/>
  <c r="R45" i="1"/>
  <c r="S45" i="1" s="1"/>
  <c r="P45" i="1"/>
  <c r="Q45" i="1" s="1"/>
  <c r="I45" i="1"/>
  <c r="D45" i="1"/>
  <c r="H44" i="1"/>
  <c r="H43" i="1" s="1"/>
  <c r="G44" i="1"/>
  <c r="T44" i="1" s="1"/>
  <c r="U44" i="1" s="1"/>
  <c r="F44" i="1"/>
  <c r="F43" i="1" s="1"/>
  <c r="E44" i="1"/>
  <c r="E43" i="1" s="1"/>
  <c r="I42" i="1"/>
  <c r="I40" i="1"/>
  <c r="I39" i="1"/>
  <c r="I38" i="1"/>
  <c r="V37" i="1"/>
  <c r="W37" i="1" s="1"/>
  <c r="R37" i="1"/>
  <c r="S37" i="1" s="1"/>
  <c r="P37" i="1"/>
  <c r="Q37" i="1" s="1"/>
  <c r="I37" i="1"/>
  <c r="L36" i="1"/>
  <c r="K36" i="1"/>
  <c r="K35" i="1" s="1"/>
  <c r="J36" i="1"/>
  <c r="H36" i="1"/>
  <c r="H35" i="1" s="1"/>
  <c r="F36" i="1"/>
  <c r="F35" i="1" s="1"/>
  <c r="E36" i="1"/>
  <c r="E35" i="1" s="1"/>
  <c r="I28" i="1"/>
  <c r="N28" i="1" s="1"/>
  <c r="O28" i="1" s="1"/>
  <c r="I27" i="1"/>
  <c r="M23" i="1"/>
  <c r="M22" i="1" s="1"/>
  <c r="K23" i="1"/>
  <c r="K22" i="1" s="1"/>
  <c r="H23" i="1"/>
  <c r="H22" i="1" s="1"/>
  <c r="G23" i="1"/>
  <c r="R26" i="1"/>
  <c r="S26" i="1" s="1"/>
  <c r="E23" i="1"/>
  <c r="E22" i="1" s="1"/>
  <c r="V25" i="1"/>
  <c r="W25" i="1" s="1"/>
  <c r="T25" i="1"/>
  <c r="U25" i="1" s="1"/>
  <c r="R25" i="1"/>
  <c r="S25" i="1" s="1"/>
  <c r="P25" i="1"/>
  <c r="Q25" i="1" s="1"/>
  <c r="I25" i="1"/>
  <c r="D25" i="1"/>
  <c r="V24" i="1"/>
  <c r="W24" i="1" s="1"/>
  <c r="R24" i="1"/>
  <c r="S24" i="1" s="1"/>
  <c r="P24" i="1"/>
  <c r="Q24" i="1" s="1"/>
  <c r="T24" i="1"/>
  <c r="U24" i="1" s="1"/>
  <c r="D24" i="1"/>
  <c r="D95" i="1" l="1"/>
  <c r="D147" i="1"/>
  <c r="N27" i="1"/>
  <c r="O27" i="1" s="1"/>
  <c r="I26" i="1"/>
  <c r="N26" i="1" s="1"/>
  <c r="O26" i="1" s="1"/>
  <c r="I147" i="1"/>
  <c r="V102" i="1"/>
  <c r="W102" i="1" s="1"/>
  <c r="F23" i="1"/>
  <c r="F22" i="1" s="1"/>
  <c r="V147" i="1"/>
  <c r="W147" i="1" s="1"/>
  <c r="N151" i="1"/>
  <c r="O151" i="1" s="1"/>
  <c r="R95" i="1"/>
  <c r="S95" i="1" s="1"/>
  <c r="R35" i="1"/>
  <c r="S35" i="1" s="1"/>
  <c r="P96" i="1"/>
  <c r="Q96" i="1" s="1"/>
  <c r="P99" i="1"/>
  <c r="Q99" i="1" s="1"/>
  <c r="N100" i="1"/>
  <c r="O100" i="1" s="1"/>
  <c r="D23" i="1"/>
  <c r="D22" i="1" s="1"/>
  <c r="E34" i="1"/>
  <c r="P95" i="1"/>
  <c r="Q95" i="1" s="1"/>
  <c r="I95" i="1"/>
  <c r="N95" i="1" s="1"/>
  <c r="O95" i="1" s="1"/>
  <c r="N25" i="1"/>
  <c r="O25" i="1" s="1"/>
  <c r="N99" i="1"/>
  <c r="O99" i="1" s="1"/>
  <c r="V99" i="1"/>
  <c r="W99" i="1" s="1"/>
  <c r="T99" i="1"/>
  <c r="U99" i="1" s="1"/>
  <c r="N103" i="1"/>
  <c r="O103" i="1" s="1"/>
  <c r="P36" i="1"/>
  <c r="Q36" i="1" s="1"/>
  <c r="K34" i="1"/>
  <c r="N148" i="1"/>
  <c r="O148" i="1" s="1"/>
  <c r="P26" i="1"/>
  <c r="Q26" i="1" s="1"/>
  <c r="J23" i="1"/>
  <c r="T26" i="1"/>
  <c r="U26" i="1" s="1"/>
  <c r="L23" i="1"/>
  <c r="L22" i="1" s="1"/>
  <c r="V35" i="1"/>
  <c r="W35" i="1" s="1"/>
  <c r="H95" i="1"/>
  <c r="V95" i="1" s="1"/>
  <c r="W95" i="1" s="1"/>
  <c r="R96" i="1"/>
  <c r="S96" i="1" s="1"/>
  <c r="T96" i="1"/>
  <c r="U96" i="1" s="1"/>
  <c r="R99" i="1"/>
  <c r="S99" i="1" s="1"/>
  <c r="N149" i="1"/>
  <c r="O149" i="1" s="1"/>
  <c r="N56" i="1"/>
  <c r="O56" i="1" s="1"/>
  <c r="N112" i="1"/>
  <c r="O112" i="1" s="1"/>
  <c r="P102" i="1"/>
  <c r="Q102" i="1" s="1"/>
  <c r="R102" i="1"/>
  <c r="S102" i="1" s="1"/>
  <c r="K20" i="1"/>
  <c r="K21" i="1" s="1"/>
  <c r="T102" i="1"/>
  <c r="U102" i="1" s="1"/>
  <c r="G22" i="1"/>
  <c r="N69" i="1"/>
  <c r="O69" i="1" s="1"/>
  <c r="N111" i="1"/>
  <c r="O111" i="1" s="1"/>
  <c r="N68" i="1"/>
  <c r="O68" i="1" s="1"/>
  <c r="N105" i="1"/>
  <c r="O105" i="1" s="1"/>
  <c r="R23" i="1"/>
  <c r="S23" i="1" s="1"/>
  <c r="I102" i="1"/>
  <c r="N104" i="1"/>
  <c r="O104" i="1" s="1"/>
  <c r="N113" i="1"/>
  <c r="O113" i="1" s="1"/>
  <c r="P147" i="1"/>
  <c r="Q147" i="1" s="1"/>
  <c r="R147" i="1"/>
  <c r="S147" i="1" s="1"/>
  <c r="N109" i="1"/>
  <c r="O109" i="1" s="1"/>
  <c r="N64" i="1"/>
  <c r="O64" i="1" s="1"/>
  <c r="P43" i="1"/>
  <c r="Q43" i="1" s="1"/>
  <c r="P44" i="1"/>
  <c r="Q44" i="1" s="1"/>
  <c r="N55" i="1"/>
  <c r="O55" i="1" s="1"/>
  <c r="N58" i="1"/>
  <c r="O58" i="1" s="1"/>
  <c r="N67" i="1"/>
  <c r="O67" i="1" s="1"/>
  <c r="N70" i="1"/>
  <c r="O70" i="1" s="1"/>
  <c r="N98" i="1"/>
  <c r="O98" i="1" s="1"/>
  <c r="N66" i="1"/>
  <c r="O66" i="1" s="1"/>
  <c r="D44" i="1"/>
  <c r="D43" i="1" s="1"/>
  <c r="N47" i="1"/>
  <c r="O47" i="1" s="1"/>
  <c r="N62" i="1"/>
  <c r="O62" i="1" s="1"/>
  <c r="N51" i="1"/>
  <c r="O51" i="1" s="1"/>
  <c r="N52" i="1"/>
  <c r="O52" i="1" s="1"/>
  <c r="N96" i="1"/>
  <c r="O96" i="1" s="1"/>
  <c r="N48" i="1"/>
  <c r="O48" i="1" s="1"/>
  <c r="N60" i="1"/>
  <c r="O60" i="1" s="1"/>
  <c r="J35" i="1"/>
  <c r="V36" i="1"/>
  <c r="W36" i="1" s="1"/>
  <c r="I36" i="1"/>
  <c r="I35" i="1" s="1"/>
  <c r="V23" i="1"/>
  <c r="W23" i="1" s="1"/>
  <c r="R22" i="1"/>
  <c r="S22" i="1" s="1"/>
  <c r="R43" i="1"/>
  <c r="S43" i="1" s="1"/>
  <c r="V26" i="1"/>
  <c r="W26" i="1" s="1"/>
  <c r="F34" i="1"/>
  <c r="V44" i="1"/>
  <c r="W44" i="1" s="1"/>
  <c r="V43" i="1"/>
  <c r="W43" i="1" s="1"/>
  <c r="N46" i="1"/>
  <c r="O46" i="1" s="1"/>
  <c r="N50" i="1"/>
  <c r="O50" i="1" s="1"/>
  <c r="N54" i="1"/>
  <c r="O54" i="1" s="1"/>
  <c r="G43" i="1"/>
  <c r="T43" i="1" s="1"/>
  <c r="U43" i="1" s="1"/>
  <c r="N45" i="1"/>
  <c r="O45" i="1" s="1"/>
  <c r="I44" i="1"/>
  <c r="N49" i="1"/>
  <c r="O49" i="1" s="1"/>
  <c r="N53" i="1"/>
  <c r="O53" i="1" s="1"/>
  <c r="N57" i="1"/>
  <c r="O57" i="1" s="1"/>
  <c r="N59" i="1"/>
  <c r="O59" i="1" s="1"/>
  <c r="N61" i="1"/>
  <c r="O61" i="1" s="1"/>
  <c r="N63" i="1"/>
  <c r="O63" i="1" s="1"/>
  <c r="N65" i="1"/>
  <c r="O65" i="1" s="1"/>
  <c r="R36" i="1"/>
  <c r="S36" i="1" s="1"/>
  <c r="T147" i="1"/>
  <c r="U147" i="1" s="1"/>
  <c r="R44" i="1"/>
  <c r="S44" i="1" s="1"/>
  <c r="D102" i="1"/>
  <c r="N147" i="1" l="1"/>
  <c r="O147" i="1" s="1"/>
  <c r="T23" i="1"/>
  <c r="U23" i="1" s="1"/>
  <c r="T22" i="1"/>
  <c r="U22" i="1" s="1"/>
  <c r="E20" i="1"/>
  <c r="E21" i="1" s="1"/>
  <c r="H34" i="1"/>
  <c r="J22" i="1"/>
  <c r="P23" i="1"/>
  <c r="Q23" i="1" s="1"/>
  <c r="T95" i="1"/>
  <c r="U95" i="1" s="1"/>
  <c r="L34" i="1"/>
  <c r="P35" i="1"/>
  <c r="Q35" i="1" s="1"/>
  <c r="J34" i="1"/>
  <c r="P34" i="1" s="1"/>
  <c r="Q34" i="1" s="1"/>
  <c r="N24" i="1"/>
  <c r="O24" i="1" s="1"/>
  <c r="I23" i="1"/>
  <c r="N44" i="1"/>
  <c r="O44" i="1" s="1"/>
  <c r="I43" i="1"/>
  <c r="N43" i="1" s="1"/>
  <c r="O43" i="1" s="1"/>
  <c r="N102" i="1"/>
  <c r="O102" i="1" s="1"/>
  <c r="F20" i="1"/>
  <c r="R34" i="1"/>
  <c r="S34" i="1" s="1"/>
  <c r="V22" i="1"/>
  <c r="W22" i="1" s="1"/>
  <c r="P22" i="1"/>
  <c r="Q22" i="1" s="1"/>
  <c r="M20" i="1"/>
  <c r="M21" i="1" s="1"/>
  <c r="H20" i="1" l="1"/>
  <c r="H21" i="1" s="1"/>
  <c r="L20" i="1"/>
  <c r="J20" i="1"/>
  <c r="J21" i="1" s="1"/>
  <c r="P21" i="1" s="1"/>
  <c r="Q21" i="1" s="1"/>
  <c r="I34" i="1"/>
  <c r="F21" i="1"/>
  <c r="R21" i="1" s="1"/>
  <c r="S21" i="1" s="1"/>
  <c r="R20" i="1"/>
  <c r="S20" i="1" s="1"/>
  <c r="V34" i="1"/>
  <c r="W34" i="1" s="1"/>
  <c r="I22" i="1"/>
  <c r="N23" i="1"/>
  <c r="O23" i="1" s="1"/>
  <c r="L21" i="1" l="1"/>
  <c r="P20" i="1"/>
  <c r="Q20" i="1" s="1"/>
  <c r="I20" i="1"/>
  <c r="N22" i="1"/>
  <c r="O22" i="1" s="1"/>
  <c r="V20" i="1"/>
  <c r="W20" i="1" s="1"/>
  <c r="V21" i="1"/>
  <c r="W21" i="1" s="1"/>
  <c r="I21" i="1" l="1"/>
  <c r="T37" i="1" l="1"/>
  <c r="U37" i="1" s="1"/>
  <c r="G36" i="1"/>
  <c r="G35" i="1" s="1"/>
  <c r="D37" i="1"/>
  <c r="D36" i="1" s="1"/>
  <c r="N36" i="1" l="1"/>
  <c r="O36" i="1" s="1"/>
  <c r="D35" i="1"/>
  <c r="G34" i="1"/>
  <c r="T35" i="1"/>
  <c r="U35" i="1" s="1"/>
  <c r="T36" i="1"/>
  <c r="U36" i="1" s="1"/>
  <c r="N37" i="1"/>
  <c r="O37" i="1" s="1"/>
  <c r="G20" i="1" l="1"/>
  <c r="T34" i="1"/>
  <c r="U34" i="1" s="1"/>
  <c r="N35" i="1"/>
  <c r="O35" i="1" s="1"/>
  <c r="D34" i="1"/>
  <c r="D20" i="1" l="1"/>
  <c r="N34" i="1"/>
  <c r="O34" i="1" s="1"/>
  <c r="T20" i="1"/>
  <c r="U20" i="1" s="1"/>
  <c r="G21" i="1"/>
  <c r="T21" i="1" s="1"/>
  <c r="U21" i="1" s="1"/>
  <c r="N20" i="1" l="1"/>
  <c r="O20" i="1" s="1"/>
  <c r="D21" i="1"/>
  <c r="N21" i="1" s="1"/>
  <c r="O21" i="1" s="1"/>
</calcChain>
</file>

<file path=xl/sharedStrings.xml><?xml version="1.0" encoding="utf-8"?>
<sst xmlns="http://schemas.openxmlformats.org/spreadsheetml/2006/main" count="1483" uniqueCount="552">
  <si>
    <t>Приложение № 11</t>
  </si>
  <si>
    <t>к приказу Минэнерго России
от 25 апреля 2018 г. № 320</t>
  </si>
  <si>
    <t>Форма 11. Отчет об исполнении плана финансирования капитальных вложений по источникам финансирования инвестиционных проектов инвестиционной программы (квартальный)</t>
  </si>
  <si>
    <t xml:space="preserve">за </t>
  </si>
  <si>
    <t xml:space="preserve"> года</t>
  </si>
  <si>
    <t xml:space="preserve">Отчет о реализации инвестиционной программы </t>
  </si>
  <si>
    <t>Муниципального предприятия "Всеволожское предприятие электрических сетей"</t>
  </si>
  <si>
    <t>полное наименование субъекта электроэнергетики</t>
  </si>
  <si>
    <t xml:space="preserve">Год раскрытия информации: </t>
  </si>
  <si>
    <t xml:space="preserve"> год</t>
  </si>
  <si>
    <t xml:space="preserve">Утвержденные плановые значения показателей приведены в соответствии с 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</si>
  <si>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</si>
  <si>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</si>
  <si>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</si>
  <si>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</si>
  <si>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Финансирование капитальных вложений, млн. рублей (с НДС)</t>
  </si>
  <si>
    <t>Отклонение от плана финансирования по итогам отчетного периода</t>
  </si>
  <si>
    <t>Причины отклонений</t>
  </si>
  <si>
    <t xml:space="preserve">Всего 2024 год </t>
  </si>
  <si>
    <t>План</t>
  </si>
  <si>
    <t>Факт</t>
  </si>
  <si>
    <t>Общий объем финансирования,
в том числе за счет:</t>
  </si>
  <si>
    <t>федерального бюджета</t>
  </si>
  <si>
    <t>бюджетов субъектов Российской Федерации и муниципальных образований</t>
  </si>
  <si>
    <t>средств, полученных от оказания услуг, реализации товаров по регулируемым государством ценам (тарифам)</t>
  </si>
  <si>
    <t>иных источников
финансирования</t>
  </si>
  <si>
    <t>иных источников финансирования</t>
  </si>
  <si>
    <t>Общий фактический объем финансирования,
в том числе за счет:</t>
  </si>
  <si>
    <t>млн. рублей
(с НДС)</t>
  </si>
  <si>
    <t>%</t>
  </si>
  <si>
    <t>Всего, в том числе:</t>
  </si>
  <si>
    <t>нд</t>
  </si>
  <si>
    <t>Ленинградская область</t>
  </si>
  <si>
    <t>Г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</si>
  <si>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</si>
  <si>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</si>
  <si>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</si>
  <si>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</si>
  <si>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</si>
  <si>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</si>
  <si>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</si>
  <si>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</si>
  <si>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</si>
  <si>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</si>
  <si>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1.1.1.3.1</t>
  </si>
  <si>
    <t>МКУ ЕСЗ ВР ЛО КОЦ  Нагорная 43 (Каток 19/Д-508 от 13.11.2019)</t>
  </si>
  <si>
    <t>J_2000033624</t>
  </si>
  <si>
    <t>1.1.1.3.2</t>
  </si>
  <si>
    <t>Мероприятия по технологическому присоединению ООО"Инвестстрой корпорация", г.Всеволожск,Северная 20 (16/Д-599)</t>
  </si>
  <si>
    <t>I_0000033613</t>
  </si>
  <si>
    <t>1.1.1.3.3</t>
  </si>
  <si>
    <t>Стр-во 2КЛ-10 от РУ-10кВ ТП-503,L=0,22км (АО"ЛОЭСК" ОД-22/Д-565 от 15.08.2022г)</t>
  </si>
  <si>
    <t>M_2200033315</t>
  </si>
  <si>
    <t>1.1.1.3.4</t>
  </si>
  <si>
    <t>Мероприятия по технологическому присоединению ИП Иванов Э.Е. (Договор №ОД-22/Д-630 от 20.10.2022г.)</t>
  </si>
  <si>
    <t>N_2300033633</t>
  </si>
  <si>
    <t>1.1.1.3.5</t>
  </si>
  <si>
    <t>Мероприятия по технологическому присоединению ЖСК «Румболово-Сити» (Договор №ОД-23/Д-010 от 10.02.2023г.)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</si>
  <si>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</si>
  <si>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</si>
  <si>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</si>
  <si>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</si>
  <si>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</si>
  <si>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</si>
  <si>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1.2.1.1.1</t>
  </si>
  <si>
    <t>В связи с высокой долей переходящих титулов с заключенными договорами по внеплановым работам, связанными с технологическим присоединением, титул перенесен в ИПР 2025-2029гг.(АОТС от 26.01.24)/ Проект находится на согласовании в Комитете по ТЭК.</t>
  </si>
  <si>
    <t>1.2.1.1.2</t>
  </si>
  <si>
    <t>Реконструкция РУ-10 кВ ТП-431, п. Токсово (МОУ «СОШ «ТЦО им. Петрова В.Я. № ОД-21/Д-059 от 12.04.2021г.)»</t>
  </si>
  <si>
    <t>L_2100001524</t>
  </si>
  <si>
    <t>Мероприятия по технологическому присоединению МОУ «СОШ «ТЦО им. Петрова В.Я. № ОД-21/Д-059 от 12.04.2021г     // СЗ С/421 от 19.07.2021//Заключено ДС на продление договора ТП,  срок реализации СМР 2024 г</t>
  </si>
  <si>
    <t>1.2.1.1.3</t>
  </si>
  <si>
    <t>Реконструкция ТП-231. Замена существующего трансформатора ТМГ-250/10/0,4 на ТМГ-400/10/0,4 кВ, ул. Гагарина, п. Токсово. (Курятников В.М. № 22/Д-140 от 07.04.2022г.)</t>
  </si>
  <si>
    <t>N_2300031502</t>
  </si>
  <si>
    <t>1.2.1.1.4</t>
  </si>
  <si>
    <t>Реконструкция ТП-36. Замена существующего трансформатора ТМГ-160/10/0,4 на ТМГ-250/10/0,4 кВ, ул.Боровая, п. Токсово. (Бухтияров М.В. № 21/Д-513 от 28.09.2021г.)</t>
  </si>
  <si>
    <t>N_2300031503</t>
  </si>
  <si>
    <t>1.2.1.1.5</t>
  </si>
  <si>
    <t>Реконструкция ТП-280. Замена существующего трансформатора ТМГ-400/10/0,4  на ТМГ-630/10/0,4 кВ, г. Всеволожск, ул. Приютинская, участок №22, к.н. 47:07:1301093:507; к.н. 47:07:1301093:508. (ООО «МВМ Инжиниринг» № 22/З-385 от 10.06.2022 г.; №22/З-379 от 10.06.2022г)</t>
  </si>
  <si>
    <t>N_2300032506</t>
  </si>
  <si>
    <t>СЗ С/639 от 28.07.23 Мероприятия по технологическому присоединению (ООО «МВМ Инжиниринг» № 22/З-385 от 10.06.2022 г.; №22/З-379 от 10.06.2022г)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</si>
  <si>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</si>
  <si>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</si>
  <si>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</si>
  <si>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</si>
  <si>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1.2.2.1.1</t>
  </si>
  <si>
    <t>1.2.2.1.2</t>
  </si>
  <si>
    <t>1.2.2.1.3</t>
  </si>
  <si>
    <t>1.2.2.1.4</t>
  </si>
  <si>
    <t>1.2.2.1.5</t>
  </si>
  <si>
    <t>1.2.2.1.6</t>
  </si>
  <si>
    <t>1.2.2.1.7</t>
  </si>
  <si>
    <t>1.2.2.1.8</t>
  </si>
  <si>
    <t>1.2.2.1.9</t>
  </si>
  <si>
    <t>1.2.2.1.10</t>
  </si>
  <si>
    <t>1.2.2.1.11</t>
  </si>
  <si>
    <t>1.2.2.1.12</t>
  </si>
  <si>
    <t>1.2.2.1.13</t>
  </si>
  <si>
    <t>1.2.2.1.14</t>
  </si>
  <si>
    <t>1.2.2.1.15</t>
  </si>
  <si>
    <t>1.2.2.1.16</t>
  </si>
  <si>
    <t>Реконструкция ВЛ-0,4 кВ от ТП-126 ф. 6 L~ 190 м, ул. Калининская,  г. Всеволожск</t>
  </si>
  <si>
    <t>J_2400001256</t>
  </si>
  <si>
    <t>1.2.2.1.17</t>
  </si>
  <si>
    <t>1.2.2.1.18</t>
  </si>
  <si>
    <t>1.2.2.1.19</t>
  </si>
  <si>
    <t>1.2.2.1.20</t>
  </si>
  <si>
    <t>1.2.2.1.21</t>
  </si>
  <si>
    <t>1.2.2.1.22</t>
  </si>
  <si>
    <t>1.2.2.1.23</t>
  </si>
  <si>
    <t>1.2.2.1.24</t>
  </si>
  <si>
    <t>1.2.2.1.25</t>
  </si>
  <si>
    <t>1.2.2.1.26</t>
  </si>
  <si>
    <t>1.2.2.1.27</t>
  </si>
  <si>
    <t>1.2.2.1.28</t>
  </si>
  <si>
    <t>1.2.2.1.29</t>
  </si>
  <si>
    <t>1.2.2.1.30</t>
  </si>
  <si>
    <t>1.2.2.1.31</t>
  </si>
  <si>
    <t>1.2.2.1.32</t>
  </si>
  <si>
    <t xml:space="preserve">Реконструкция ВЛ-0,4 кВ фид. 3 ТП-231, L= 400 м., ул. Гагарина, п.Токсово (Курятников В.М. 22/Д-140 от 07.04.22г.) </t>
  </si>
  <si>
    <t>N_2300031254</t>
  </si>
  <si>
    <t>СЗ С/204 от 15.03.2023 Мероприятия по технологическому присоединению (Курятников В.М. 22/Д-140 от 07.04.22г.)/ Ввод планируется в 2024г /титул выполнен в полном объеме в 2024г.</t>
  </si>
  <si>
    <t>1.2.2.1.33</t>
  </si>
  <si>
    <t xml:space="preserve">Реконструкция ВЛИ-0,4 кВ ТП-119 фид. 5, L=170 м., ул. Окружная, г. Всеволожск (Ананко Г.Ю. № ОД-№23/Д-044 от 01.03.2023 г.)
</t>
  </si>
  <si>
    <t>O_2400031264</t>
  </si>
  <si>
    <t>СЗ №С/327 от 24.04.24 Мероприятия по технологическому присоединению (Ананко Г.Ю. 23/Д-044 от 01.03.23) /титул выполнен в полном объеме в 2024г.</t>
  </si>
  <si>
    <t>1.2.2.1.34</t>
  </si>
  <si>
    <t>Реконструкция ВЛ-0,4 кВ ТП-219 фид.4, L=170 м., ул. Отрадненская, д.55, г. Всеволожск (Мощенских О.В. № ОД-№23/Д-252 от 08.06.2023г.)</t>
  </si>
  <si>
    <t>О_2410031266</t>
  </si>
  <si>
    <t>1.2.2.1.35</t>
  </si>
  <si>
    <t>Реконструкция ВЛ-0,4 кВ от опоры 13/1, L=45 м.,пр.Герцена, уч.176, г. Всеволожск (Гора Ю.О. № ОД-№23/Д-627 от 12.01.2024г.)</t>
  </si>
  <si>
    <t>О_2410031267</t>
  </si>
  <si>
    <t>1.2.2.1.36</t>
  </si>
  <si>
    <t>Реконструкция ВЛ-0,4 кВ ТП-5  фид.3, L=135 м., ул.Дачная, уч.15, г.п.Рахья (ООО ГП Спецоборона № ОД-№23/Д-254 от 09.06.2023г.)</t>
  </si>
  <si>
    <t>О_2410031268</t>
  </si>
  <si>
    <t>1.2.2.1.37</t>
  </si>
  <si>
    <t xml:space="preserve">Реконструкция ВЛ-0,4 кВ ТП-99 фид. 3, L=100 м., ул. Баркановская, г. Всеволожск (Вахуршева Л.Е. № ОД-№21/Д-593 от 08.11.2021 г.)
</t>
  </si>
  <si>
    <t>О_2410031265</t>
  </si>
  <si>
    <t>1.2.2.1.38</t>
  </si>
  <si>
    <t>Реконструкция КЛ-6кВ ф.525-303 от РП-10 до ТП-90, L~150м,Колтушское ш. у д.20.  г.Всеволожск</t>
  </si>
  <si>
    <t>J_2000000139</t>
  </si>
  <si>
    <t>1.2.2.1.39</t>
  </si>
  <si>
    <t xml:space="preserve">Реконструкция КЛ-6кВ ф.525-407 от РП-10 до ТП-94, L~550м., Колтушское ш. у д.20,  г.Всеволожск
</t>
  </si>
  <si>
    <t>J_2000001310</t>
  </si>
  <si>
    <t>1.2.2.1.40</t>
  </si>
  <si>
    <t xml:space="preserve">Реконструкция ВЛ-0,4кВ ТП-267 Ф.1   L~470м, ул.Железнодорожная, ул.Социалистическая, г. Всеволожск </t>
  </si>
  <si>
    <t>J_2000001268</t>
  </si>
  <si>
    <t>1.2.2.1.41</t>
  </si>
  <si>
    <t>г. Всеволожск, реконструкция ВЛ-0,4 кВ ф. 2 от ТП-120 по ул. Обороны и пер. Теневому L=750м</t>
  </si>
  <si>
    <t xml:space="preserve"> I_2000001242</t>
  </si>
  <si>
    <t>1.2.2.1.42</t>
  </si>
  <si>
    <t>Реконструкция ВЛ-0,4 кВ фид. 2 ТП-43, L=310м., ул.Лыжная, уч.28-А, п. Токсово (Ковальчук Р.А.  23/З-084 от 07.03.2023г.)</t>
  </si>
  <si>
    <t>N_2300031259</t>
  </si>
  <si>
    <t>СЗ № С/1034 от 20.11.2023 Мероприятия по технологическому присоединению (Ковальчук Р.А.  23/З-084 от 07.03.2023г.)/ Проект находится на согласовании в Комитете по ТЭК.</t>
  </si>
  <si>
    <t xml:space="preserve">Реконструкция ВЛ-0,4 кВ фид. 6 ТП-119, L= 70 м., 
ул. Окружная, г. Всеволожск»
  (Агеенко Н.И. 22/Д-660 от 13.10.22 г.)               
</t>
  </si>
  <si>
    <t>N_2300031260</t>
  </si>
  <si>
    <t xml:space="preserve">Реконструкция ВЛ-0,4кВ ТП-46 Ф.2.9  L-320 м. по ул.Пушкинская,г. Всеволожск </t>
  </si>
  <si>
    <t>J_2200001267</t>
  </si>
  <si>
    <t>Реконструкция ВЛ-0,4 кВ от ПП-4  с заменой провода на СИП-2 4х95мм2  L=400 м, ул. Инженерная,  пос. Токсово</t>
  </si>
  <si>
    <t>E_2300001216</t>
  </si>
  <si>
    <t>Реконструкция ВЛИ-0,4кВ ф.3 от РУ-0,4кВ ТП-231 L=350м, п.Токсово (Сорокина Д.А., Кирпичников Р.И.; И.А. 23/Д-365 от 17.08.23)</t>
  </si>
  <si>
    <t>O_2400032229</t>
  </si>
  <si>
    <t>СЗ с/69 от 31.01.2024 (Сорокина Д.А., Кирпичников Р.И.; И.А. 23/Д-365 от 17.08.23)</t>
  </si>
  <si>
    <t>Реконструкция ВЛИ-0,4 кВ  от ТП-41 ф.6, L=33м.,  пр.Октябрьский,уч.101,г.Всеволожск (ИП Астров 23/Д-476 от 03.10.2023г )</t>
  </si>
  <si>
    <t>O_2400032231</t>
  </si>
  <si>
    <t>СЗ С/278 от 05.04.2024 (ИП Астров 23/Д-476 от 03.10.2023г ) /титул выполнен в полном объеме в 2024г.</t>
  </si>
  <si>
    <t>Реконструкция ВЛ-0,4кВ  фид. 3 от ТП 92 ул. Михайловская  L~260м</t>
  </si>
  <si>
    <t>J_1900012106</t>
  </si>
  <si>
    <t>1.2.3</t>
  </si>
  <si>
    <t xml:space="preserve"> Развитие и модернизация учета электрической энергии (мощности)</t>
  </si>
  <si>
    <t>1.2.3.1</t>
  </si>
  <si>
    <t xml:space="preserve"> Установка приборов учета, класс напряжения 0,22 (0,4) кВ</t>
  </si>
  <si>
    <t>1.2.3.1.1</t>
  </si>
  <si>
    <t>Замена ПУ на основании ФЗ 522 по классу напряжения 0,4кВ</t>
  </si>
  <si>
    <t>М_2200000055</t>
  </si>
  <si>
    <t>Выполнение мероприятий по замене и установке ПУ в соответствии с ФЗ 522</t>
  </si>
  <si>
    <t xml:space="preserve">1.2.3.2 </t>
  </si>
  <si>
    <t>Установка приборов учета, класс напряжения 6 (10) кВ</t>
  </si>
  <si>
    <t>1.2.3.2.1</t>
  </si>
  <si>
    <t>Установка приборов учета на границе балансовой принадлежности со смежными сетевыми организациями и иными владельцами объектов ЭСХ</t>
  </si>
  <si>
    <t>J_2100000054</t>
  </si>
  <si>
    <t>1.3</t>
  </si>
  <si>
    <t>Инвестиционные проекты, реализация которых обуславливается схемами и программами перспективного развития электоэнергетики, всего, в том числе:</t>
  </si>
  <si>
    <t>1.4</t>
  </si>
  <si>
    <t>Прочее новое строительство объектов электросетевого хозяйства, всего, в том числе:</t>
  </si>
  <si>
    <t>1.4.1</t>
  </si>
  <si>
    <t>1.4.2</t>
  </si>
  <si>
    <t>1.4.3</t>
  </si>
  <si>
    <t>1.4.4</t>
  </si>
  <si>
    <t>1.4.5</t>
  </si>
  <si>
    <t>1.4.6</t>
  </si>
  <si>
    <t>1.4.7</t>
  </si>
  <si>
    <t>1.4.8</t>
  </si>
  <si>
    <t>1.4.9</t>
  </si>
  <si>
    <t>1.4.10</t>
  </si>
  <si>
    <t>1.4.11</t>
  </si>
  <si>
    <t xml:space="preserve">Строительство КЛ-0,4 кВ  от ТП-15, L=40 м., кабельного киоска, пр. Октябрьский, уч. 114/7,  г. Всеволожск. (ИП Аревшатян А.Г.  ОД-№ 23/Д-514 от 24.10.2023 г.)
</t>
  </si>
  <si>
    <t>О_2400032426</t>
  </si>
  <si>
    <t>СЗ № С/326 от 24.04.24 Мероприятия по технологическому присоединению (ИП Аревшатян А.Г. 23/Д-514 от 24.10.23) /титул выполнен в полном объеме в 2024г.</t>
  </si>
  <si>
    <t>1.4.12</t>
  </si>
  <si>
    <t xml:space="preserve">Строительство КЛ-0,4 кВ  от ТП-41, L=60 м., кабельного киоска, пр. Октябрьский, уч. 99,  г. Всеволожск. (ИП Кочарян С.Н.  ОД-№ 23/Д-512 от 19.10.2023 г.)
</t>
  </si>
  <si>
    <t>O_2420032427</t>
  </si>
  <si>
    <t xml:space="preserve">С/З №С/384 от 30.05.24 Мероприятия по технологическому присоединению (ИП Кочарян С.Н.  ОД-№ 23/Д-512 от 19.10.2023 г.) /титул выполнен в полном объеме в 2024г.
</t>
  </si>
  <si>
    <t>1.4.13</t>
  </si>
  <si>
    <t>Строительство КЛ-0,4 кВ. Установка КК-15/6. ТП-15 пр. Октябрьский, пр. Октябрьский, д. 113, г. Всеволожск   (ООО «ФЕРМА НА НЕВЕ» 21/Д-635 от 15.12.21 г.)</t>
  </si>
  <si>
    <t>О_2400032425</t>
  </si>
  <si>
    <t>С/З №С/326от 24.04.24 мероприятия по технологическому присоединению (ООО "Ферма на Неве" 21/Д-635 от 15.12.21г.) /титул выполнен в полном объеме в 2024г.</t>
  </si>
  <si>
    <t>1.4.14</t>
  </si>
  <si>
    <t>Строительство КЛ-0,4  L-130 м., ул.Баркановская, уч. 123, г. Всеволожск (ИП Смольников И.А. 24/Д-004 от 25.01.24 г.)</t>
  </si>
  <si>
    <t>O_2400032423</t>
  </si>
  <si>
    <t>1.4.15</t>
  </si>
  <si>
    <t>Строительств  КЛ-0,4 кВ от РУ-0,4 кВ ТП-154А, L= 150,  пр. Всеволожский, д. 54., г. Всеволожск ( Мустафаев И.Ф. 20/Д-575 от 08.12.20</t>
  </si>
  <si>
    <t>L_2100003246</t>
  </si>
  <si>
    <t>1.4.16</t>
  </si>
  <si>
    <t>Строительство МТП 10/0,4 ,ВЛЗ-10кВ, КЛ-0,4кВ на землях ЗАО "Щеглово" (Ксенофонтова Н.И. №ОД-19/Д-585 от 24.12.2019г)</t>
  </si>
  <si>
    <t>L_2100000268</t>
  </si>
  <si>
    <t>1.4.17</t>
  </si>
  <si>
    <t>Строительство 2 КЛ-0,4 кВ от ТП-250, L- 2х200 м., пр. Христиновский, д. 91 г.Всеволожск  (МКУ "ЦОФМУ" 22/Д-057 от 11.03.2022г)</t>
  </si>
  <si>
    <t>M_2200032415</t>
  </si>
  <si>
    <t>1.4.18</t>
  </si>
  <si>
    <t>Строительство кабельного киска  от ТП-2424, 1-й мкр, уч. 43, г.п. им. Свердлова (МОУ СОШ «Свердловский ЦО» 21/Д-622 от 29.11.21 г.)</t>
  </si>
  <si>
    <t>N_2300032419</t>
  </si>
  <si>
    <t>1.4.19</t>
  </si>
  <si>
    <t>Строительство КЛ-0,4 кВ от ТП-70, L-150 м., ул. Центральная , уч. 5, г. Всеволожск  (МОБУ «СОШ № 6» ОД-21/Д-046 от 05.02.21 г.)</t>
  </si>
  <si>
    <t>ЭN_2300032420</t>
  </si>
  <si>
    <t>1.4.20</t>
  </si>
  <si>
    <t>Строительство ВЛИ-0,4 кВ от ТП-217, L-210 м., Ул. Жуковского, уч. 7,  г. Всеволожск (Гомзина Г.Г. 23/Д-327 от 21.07.23)</t>
  </si>
  <si>
    <t>O_2400032228</t>
  </si>
  <si>
    <t>Мероприятия по технологическому присоединению Гомзина Г.Г. 23/Д-327 от 21.07.23 /титул выполнен в полном объеме в 2024г.</t>
  </si>
  <si>
    <t>1.4.21</t>
  </si>
  <si>
    <t>Строительство кабельного киоска от ТП-123, ул. Южная, д. 4/1, г. Всеволожск (ООО "Авангард СИТИ" 23/Д-435 от 05.09.2023г.)</t>
  </si>
  <si>
    <t>O_2400032627</t>
  </si>
  <si>
    <t>С/З №С/185 от 06.03.24 Мероприятия по технологическому присоединению (ООО "Авангард СИТИ" 23/Д-435 от 05.09.23) /титул выполнен в полном объеме в 2024г.</t>
  </si>
  <si>
    <t>1.4.22</t>
  </si>
  <si>
    <t>Строительство ВЛИ-0,4 кВ  от ТП-108, L=140 м., Колтушское шоссе, д. 209,  г. Всеволожск. (Глушковой И.А,В.А 23/Д-518 от 23.10.2023г.)</t>
  </si>
  <si>
    <t>O_2400031263</t>
  </si>
  <si>
    <t>СЗ № С/188 от 07.03.2024 Мероприятия по технологическому присоединению (Глушковой И.А,В.А 23/Д-518 от 23.10.2023г.) /титул выполнен в полном объеме в 2024г.</t>
  </si>
  <si>
    <t>1.4.23</t>
  </si>
  <si>
    <t>1.4.24</t>
  </si>
  <si>
    <t>1.4.25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</si>
  <si>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</si>
  <si>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</si>
  <si>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</si>
  <si>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</si>
  <si>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</t>
  </si>
  <si>
    <t>Автогидроподъемник</t>
  </si>
  <si>
    <t>J_2100000436</t>
  </si>
  <si>
    <t>договор лизинга от 16.05.23г. №ЛД-78-3307/23</t>
  </si>
  <si>
    <t>1.6.2</t>
  </si>
  <si>
    <t>автомобиль легковой ВАЗ (НИВА) 2 шт</t>
  </si>
  <si>
    <t>J_2200000438</t>
  </si>
  <si>
    <t>договор лизинга от 26.09.22г. №22877-СПБ-22-АМ-Л, договор лизинга от 26.09.22г.  №22878-СПБ-22-АМ-Л</t>
  </si>
  <si>
    <t>1.6.3</t>
  </si>
  <si>
    <t>1.6.4</t>
  </si>
  <si>
    <t>Покупка электроинструмента и вспомогательных материалов для выполнения ИПР</t>
  </si>
  <si>
    <t>J_2000000455</t>
  </si>
  <si>
    <t>Производственная необходимость</t>
  </si>
  <si>
    <t>1.6.5</t>
  </si>
  <si>
    <t>Автомобиль УАЗ</t>
  </si>
  <si>
    <t>J_2200000437</t>
  </si>
  <si>
    <t>договор лизинга от 27.10.23г. №47055-СБП-23-АМ-Л</t>
  </si>
  <si>
    <t>1.6.6</t>
  </si>
  <si>
    <t>Покупка орг.техники</t>
  </si>
  <si>
    <t>О_2400000460</t>
  </si>
  <si>
    <t>Производственная необходимость. СЗ С-175 от 01.03.2024</t>
  </si>
  <si>
    <t>1.6.7</t>
  </si>
  <si>
    <t>автомобиль легковой ВАЗ (НИВА)</t>
  </si>
  <si>
    <t>J_2000000433</t>
  </si>
  <si>
    <t>Договор лизинга №14957-СПб-24-АМ-Л от 24.05.24/ Проект находится на согласовании в Комитете по ТЭК.</t>
  </si>
  <si>
    <t>1.6.8</t>
  </si>
  <si>
    <t>J_2100000435</t>
  </si>
  <si>
    <t>Договор лизинга №14958-СПб-24-АМ-Л от 24.05.24/ Проект находится на согласовании в Комитете по ТЭК.</t>
  </si>
  <si>
    <t>1.6.9</t>
  </si>
  <si>
    <t>J_2300000440</t>
  </si>
  <si>
    <t>Договор лизинга №14959-СПб-24-АМ-Л от 24.05.24/ Проект находится на согласовании в Комитете по ТЭК.</t>
  </si>
  <si>
    <t>1.6.10</t>
  </si>
  <si>
    <t>J_2400000442</t>
  </si>
  <si>
    <t>Договор лизинга №14960-СПб-24-АМ-Л от 24.05.24/ Проект находится на согласовании в Комитете по ТЭК.</t>
  </si>
  <si>
    <t>1.6.11</t>
  </si>
  <si>
    <t>Прицепной измельчитель ТОРНАДО М350</t>
  </si>
  <si>
    <t>О_2400000459</t>
  </si>
  <si>
    <t>Договор лизинга №ЛД-78-3471-24 от 14.05.24/ Проект находится на согласовании в Комитете по ТЭК.</t>
  </si>
  <si>
    <t>месяцев</t>
  </si>
  <si>
    <t xml:space="preserve">Реконструкция ТП-170. Замена существующего трансформатора ТМГ-400/10/0,4 на ТМГ-630/10/0,4 кВ, пр. Козлова, г. Всеволожск. (ООО «Опека-групп» № ОД-№23/Д-232 от 02.06.2023 г.)
</t>
  </si>
  <si>
    <t>О_2400032508</t>
  </si>
  <si>
    <t>СЗ С/204 от 15.03.2023 Мероприятия по технологическому присоединению (Курятников В.М. 22/Д-140 от 07.04.22г.) /Титул выполнен в полном объеме в 2024г</t>
  </si>
  <si>
    <t>СЗ № С/566 от 05.07.2023 Мероприятия по технологическому присоединению (Бухтияров М.В. № 21/Д-513 от 28.09.2021г.) /Титул выполнен в полном объеме в 2024г</t>
  </si>
  <si>
    <t>СЗ № С/329  от 24.04.24 Мероприятия по технологическому присоединению (ООО Опека-групп 23/Д-232 от 02.06.23)</t>
  </si>
  <si>
    <t>Реконструкция  ВЛ-10 кВ ф.601-06  на участке  ТП-29 - ТП-438 - ТП-435, L- 900 м., г.п. Токсово</t>
  </si>
  <si>
    <t>E_2000001111</t>
  </si>
  <si>
    <t xml:space="preserve">Реконструкция ВЛ-0,4 кВ от ТП-36 ф. 9 L~ 530 м,   ул. Михайловская, ул. Комсомола,  г. Всеволожск </t>
  </si>
  <si>
    <t>J_2000001247</t>
  </si>
  <si>
    <t>Реконструкция ВЛ-0,4 кВ от ТП-432, L= 400м, ул. Советская, ул. Пограничная, пос. Токсово</t>
  </si>
  <si>
    <t>E_2000001228</t>
  </si>
  <si>
    <t>Реконструкция ВЛ-0,4 кВ фид. 5 от ТП-43, L - 45 м., ул. Баркановская, г. Всеволожск  (Филиппова И.В. 21/Д-300 от 01.07.21 г.)</t>
  </si>
  <si>
    <t>М_2200031223</t>
  </si>
  <si>
    <t>Реконструкция ВЛ-0,4кВ ТП-113 Ф.1,   L~250м  ул.Тургенева, г. Всеволожск.</t>
  </si>
  <si>
    <t>J_2300001274</t>
  </si>
  <si>
    <t xml:space="preserve">Реконструкция КЛ-10 кВ ф. 525-112, ПС-525 –РП-3, L-4520 м., г. Всеволожск.
</t>
  </si>
  <si>
    <t>ЭO_2400001329</t>
  </si>
  <si>
    <t>Реконструкция ВЛ-0,4кВ ф.4 ТП-38, L=80 м., ул.Озерная уч.7-Б, г.п. Токсово  (Черкашина И.В. № 22/Д-661 от 16.10.2022г.)</t>
  </si>
  <si>
    <t>О_2410031269</t>
  </si>
  <si>
    <t>Реконструкция ВЛ-0,4 кВ ф.2 ТП-183 от опоры №16 до опоры №16/2, L=40 м., ул.Николаевская, г.Всеволожск  (Шадрин Е.Л. № 23/Д-401 от 28.08.2023г.)</t>
  </si>
  <si>
    <t>О_2410031270</t>
  </si>
  <si>
    <t>Реконструкция 2ВЛ-0,4 кВ от ТП-48    L1~700 м,   L2~700 м,   ул. Лесгафта, пос. Токсово</t>
  </si>
  <si>
    <t>J_2400012105</t>
  </si>
  <si>
    <t xml:space="preserve">Реконструкция КЛ-10 кВ ф. 525-209 ПС-525 –ТП-327 - РП-3, L- 4520 м. г. Всеволожск
</t>
  </si>
  <si>
    <t>ЭI_0000000136</t>
  </si>
  <si>
    <t>В связи с отсутствием тарифных источников, строительство титула перенесено на 2025г. (ДВ от 05.02.2024)/ ПИРы запланированы на 2024г</t>
  </si>
  <si>
    <t>Строительство совместно с титулом I_0000000136</t>
  </si>
  <si>
    <t>СЗ № С/558 от 06.08.2024 Мероприятия по технологическому присоединению (Черкашина И.В. № 22/Д-661 от 16.10.2022г.)</t>
  </si>
  <si>
    <t>В связи с выполнением мероприятий по технологическому присоединению</t>
  </si>
  <si>
    <t>Приобретение и установка программно-аппаратного комплекса "Пирамида 2.0 "</t>
  </si>
  <si>
    <t>N_2300000458</t>
  </si>
  <si>
    <t>1.6.12</t>
  </si>
  <si>
    <t xml:space="preserve">Строительство КЛ-10 кВ  ф.601-06  ТП-435 - ТП-436 - ТП-425, L=2000 м., г.п.Токсово»
</t>
  </si>
  <si>
    <t>E_2300002324</t>
  </si>
  <si>
    <t>Строительство КТП-400/10/0,4 кВ с трансформатором 400 кВА, 2КЛ-10 кВ (L-2х100 м.), 2КЛ-0,4 кВ (L=2х150 м.), кабельного киоска, Дорога жизни, стр. 11,  г. Всеволожск (ООО «СИН»  ОД-№ 24/Д-113 от 06.05.2024 г.)</t>
  </si>
  <si>
    <t>О_2420032628</t>
  </si>
  <si>
    <t>Установка кабельного киоска от ТП-183, пр. Октябрьский, д. 167, г. Всеволожск (ООО «Тайм» ОД-№23/Д-570 от 24.11.2023 г.)</t>
  </si>
  <si>
    <t>О_2420032629</t>
  </si>
  <si>
    <t>Строительство кабельного киоска от ТП-34, ул. Почтовая, г. Всеволожск (ИП Мухин А.В. ОД-№24/Д-028 от 09.02.2024 г.)</t>
  </si>
  <si>
    <t>О_2420032631</t>
  </si>
  <si>
    <t>Строительство ВЛИ-0,4 кВ  от ТП-221, L=120 м.,  ул. Пограничная, д. 17,  г.п. Токсово. (Лобанова Н.Д. № 23/Д-586 от 11.12.2023г.)</t>
  </si>
  <si>
    <t>О_2420031271</t>
  </si>
  <si>
    <t xml:space="preserve">Строительство 2 КЛ-0,4 кВ, L= 2х20 м.,  2-х кабельных киосков от ТП-90, Дорога Жизни, д. 17, г. Всеволожск (ООО «Мираж», ООО «Альтаир», ООО «Рен-Тех-Плюс» ОД-№24/Д-102 от 11.04.2024 г.)     
</t>
  </si>
  <si>
    <t>O_2420032428</t>
  </si>
  <si>
    <t>Строительство КВЛ-0,4 кВ  от ТП-117, L=84 м., кабельного киоска,  ул. Плоткина, д. 32,  г. Всеволожск. (ИП Михеева ОД-№23/Д-568 от 24.11.2023 г.)</t>
  </si>
  <si>
    <t>О_2420032632</t>
  </si>
  <si>
    <t>В связи с отсутствием тарифных источников титул перенесен  в ИПР 2025-2029гг.</t>
  </si>
  <si>
    <t>1.4.26</t>
  </si>
  <si>
    <t>1.4.27</t>
  </si>
  <si>
    <t>1.4.28</t>
  </si>
  <si>
    <t>1.4.29</t>
  </si>
  <si>
    <t>1.4.30</t>
  </si>
  <si>
    <t>1.4.31</t>
  </si>
  <si>
    <t>1.4.32</t>
  </si>
  <si>
    <t>1.4.33</t>
  </si>
  <si>
    <t>1.2.1.1.6</t>
  </si>
  <si>
    <t xml:space="preserve">Реконструкция ВЛ-0,4 кВ ПП-4 фид. 4, L=700 м., ул. Инженерная, г.п. Токсово.
</t>
  </si>
  <si>
    <t>O_2400012121</t>
  </si>
  <si>
    <t>Строительство ТП 10/0,4, с трансформатором ТМГ 160 кВА; 2КЛ-10 кВ L-2х50 м.; КЛ-0,4 кВ L-180 м., ст. Бернгардовка, Привокзальная площадь, г. Всеволожск» (ИП Сукиасян Т.М., ИП Оганисян Г.Г., ИП Лыкова К.А.  22/Д-551 от  10.08.22 г.)</t>
  </si>
  <si>
    <t>N_2300032618</t>
  </si>
  <si>
    <t>СЗ №с/178 от 04.03.24</t>
  </si>
  <si>
    <t xml:space="preserve">Установка приборов технического учета и устройств сбора и передачи данных по уровню напряжения 0,4 кВ в в ТП/РТП </t>
  </si>
  <si>
    <t>М_2200000056</t>
  </si>
  <si>
    <t>1.2.3.1.2</t>
  </si>
  <si>
    <t>Мероприятия по технологическому присоединению МОУ СОШ "ТЦО им.Петрова В.Я." (ОД-21/Д-059 от 12.04.2021г)</t>
  </si>
  <si>
    <t>L_2100033632</t>
  </si>
  <si>
    <t>Мероприятия по технологическому присоединению ООО "Развитие-Д" (Договор №ОД-22/Д-781 от 10.02.2023г.)</t>
  </si>
  <si>
    <t>N_2300033635</t>
  </si>
  <si>
    <t>Выполнение обязательств по договору на технологическое присоединение с заявителем (Договор №ОД-21/Д-059 от 12.04.2021г.) Выполняется корректировка проекта, срок реализации СМР 2024 г</t>
  </si>
  <si>
    <t>СЗ С/339 от 25.04.2023 Выполнение обязательств по договору на технологическое присоединение с заявителем  (Договор №ОД-22/Д-781 от 10.02.2023г.)</t>
  </si>
  <si>
    <t>Реконструкция  ячеек 10кВ в РП-1, г.Всеволожск</t>
  </si>
  <si>
    <t>J_2000001513</t>
  </si>
  <si>
    <t>г.п.Рахья, реконструкция ВЛ-10кВ от РТП-633 до ТП-2 Грибное, L≈400 м</t>
  </si>
  <si>
    <t>Е_2000000117</t>
  </si>
  <si>
    <t>Реконструкция ВЛ-0,4 кВ  ТП-69 фид.12, L=720 м., пр. Тургенева, г. Всеволожск</t>
  </si>
  <si>
    <t>J_2000001294</t>
  </si>
  <si>
    <t xml:space="preserve">г.Всеволожск, КЛ-6кВ от РУ-6кВ ПС-640 яч.№1, до 1-ой кабельной опоры к ТП-221, L=0,05км, от РУ-6кВ ПС-640 яч.№2, до 1-ой кабельной опоры к ТП-132, L=0,15км </t>
  </si>
  <si>
    <t>Н_2000000132</t>
  </si>
  <si>
    <t xml:space="preserve"> Реконструкция ВЛ-0.4кВ, ТП-117, ф.  L~300м; ул. Плоткина,г. Всеволожск,</t>
  </si>
  <si>
    <t>J_2100001245</t>
  </si>
  <si>
    <t>L_2100032202</t>
  </si>
  <si>
    <t xml:space="preserve">Реконструкция ВЛ-0,4 кВ фид.2 ТП-150, L= 80 м., Армянский пер., г. Всеволожск  (Мурадян Р.М. 22/Д-102 от 30.03.22 г.)          </t>
  </si>
  <si>
    <t>N_2300032224</t>
  </si>
  <si>
    <t>Реконструкция ВЛ-0,4 кВ фид.24 ТП-243, L= 150 м., Армянский пер., г. Всеволожск  (Мкртчян А.С. ОД-20/Д-239 от 03.07.20 г.)</t>
  </si>
  <si>
    <t>N_2300032226</t>
  </si>
  <si>
    <t>Реконструкция ВЛИ-0,4кВ ф.1 от ТП-308, ул. Орловская, г.п.Токсово, L≈680м</t>
  </si>
  <si>
    <t>L_2200012111</t>
  </si>
  <si>
    <t>Реконструкция 3ВЛ-0,4 кВ от ТП-234  L1~500 м, L2~500 м, L3~300 м, ул. Озерная, ул. Речная, пос. Токсово.</t>
  </si>
  <si>
    <t>J_2200012103</t>
  </si>
  <si>
    <t>Pеконструкция КЛ-10кВ от ПС-525 ф.525-203   L~200м,    ул. Гоголя, г.Всеволожск</t>
  </si>
  <si>
    <t>J_2200001312</t>
  </si>
  <si>
    <t>Реконструкция ВЛ-0,4 кВ фид. 2 от ТП-307, L= 469 м., ул. Пляжная, п. Токсово. (Кулешов Д.А. 21/З-163 от 09.04.2021г.)</t>
  </si>
  <si>
    <t>N_2300012112</t>
  </si>
  <si>
    <t xml:space="preserve">пос.Рахья,ВЛ-0,4кВ от ТП-38 по ул.Пионерская,СИП-2 3х95+1х95, L=500м </t>
  </si>
  <si>
    <t>E_0000001230</t>
  </si>
  <si>
    <t>Реконструкция  ВЛ-0,4 кВ фид. 2 от ТП-38, L= 540 м., ул. Комсомола, г.п. Рахья</t>
  </si>
  <si>
    <t>E_0000001231</t>
  </si>
  <si>
    <t>В связи с отсутствием тарифных источников, строительство титула перенесено в ИПР 2025-2029гг. (АТО 10.06.2022)/ Планируются работы за счет иного источника (компенсация ЛЭ) в 2024г</t>
  </si>
  <si>
    <t>Заключен договор подряда в 2023 г, ПИР согласован, СМР планируется в 2024 г.СМР не выполнен по причине невозможности отключить потребителей (частные дома) в условиях низких температур.</t>
  </si>
  <si>
    <t xml:space="preserve">СЗ №С/320 от 15.06.21/ Мероприятия по технологическому присоединению  (ООО «ТРД» 20/Д-512 от 25.11.20)  </t>
  </si>
  <si>
    <t>СЗ  С/614 от 18.07.2023   Мероприятия по технологическому присоединению (Мкртчян А.С. ОД-20/Д-239 от 03.07.20 г.)</t>
  </si>
  <si>
    <t xml:space="preserve">В связи с отсутствием тарифных источников титул перенесен в 2024г.// Зключен договор подряда, в связи с плануруемой Ленэнерго реконструкцией ПС-525 необходимость совместной увязки </t>
  </si>
  <si>
    <t xml:space="preserve">В связи с уточнением договоров ТП титул перенесен на 2024г.(АОТС от 26.01.24) </t>
  </si>
  <si>
    <t>В связи с ограниченными источниками финансирования в 2015 году, объект перенесен в ИПР 2019г/ устранение замечаний подрядчиком по ПИР, СМР перенесены на 2022г. /Увеличение стоимости обосновано тем,  что при разработке ПИР сумма уточнена локальной сметой/ Заключен договор с подрядчиком на СМР, работы подрядчиком не выполнены в срок, перенесены в 2023г (АОТС 28.03.24) Планируется реализация в 2024, заключен новый договор подряда ОКС-6/2024 от 04.03.24</t>
  </si>
  <si>
    <t xml:space="preserve"> пос.Токсово, КЛ-10кВ от фид.601-01, до опоры ВЛЗ-10кВ ОЛ к ТП-308, АСБ2л-10 3х240, L=250м </t>
  </si>
  <si>
    <t>E_2000002315</t>
  </si>
  <si>
    <t>Строительство КТПН-630 с трансформатором 630кВА взамен ТП-12 в массиве дер.Лепсари (ОД-19/Д-706 от 17.08.20)</t>
  </si>
  <si>
    <t>L_2100002590</t>
  </si>
  <si>
    <t xml:space="preserve">Строительство  ВЛ-0,4 кВ от ТП-24  L1~750 м,  L2~ 140 м, ул. Жилгородок,   д. Агалатово </t>
  </si>
  <si>
    <t>J_2100000229</t>
  </si>
  <si>
    <t>L_2100003269</t>
  </si>
  <si>
    <t>Стр-во  ВЛИ-0,4кВ L=0,2км, ул.Чайное озеро, уч.19А, Токсово (Соловьев С.С. ОД-19/Д-373 от 01.08.2019)</t>
  </si>
  <si>
    <t>L_2100031601</t>
  </si>
  <si>
    <t xml:space="preserve">Строительство КТПП-630-10/0,4 кВ, с трансформатором 400 кВА 
на пресечении ул. Садовая и ул. Луговая, г.п. Рахья
</t>
  </si>
  <si>
    <t>M_2200002592</t>
  </si>
  <si>
    <t>Строительство КТПн 160/10/0,4 кВ, ВЛЗ-10 кВ от оп.74 фид. 601-03 L-25 м., ВЛИ-0,4 кВ от КТПн до точки присоединения L-100 м. ул. Лесгафта, д. 15, г. п. Токсово»  (ИП Колесник И.В., ИП Левашин В.Н. 23/Д-242 от 02.06.23 г.)</t>
  </si>
  <si>
    <t>N_2300032621</t>
  </si>
  <si>
    <t>Строительство КТП-П-630/10/0,4 кВ взамен ТП-23, с силовым трансформатором 400 кВА, ул. Дмитриевская, п. Токсово (ИП Наумов Д.Ю. №21/Д-612 от 01.12.2021 г.)</t>
  </si>
  <si>
    <t>N_2300032505</t>
  </si>
  <si>
    <t>Строительство КТП-630/10-0,4 с трансформатором  630 кВА  взамен ТП-149, ул. Лиственная, г. Всеволожск». (ООО «Синай» 22/Д-380, 22/Д-381, 22/Д-382,  22/Д-383, 22/д-384 от 27.06.2022 г.)</t>
  </si>
  <si>
    <t>N_2300032507</t>
  </si>
  <si>
    <t xml:space="preserve">Строительство: КТП-П-630/10/0,4 кВ с трансформатором ТМГ- 400 кВА, КЛ-10 кВ от оп. ВЛЗ-10 кВ ф. 403-04 до проектируемой КТПП, L~200м., КЛ-0,4 кВ от проектируемой КТПП до проектируемого КК L~120м. г. Всеволожск, ул. Пушкинская, уч. 128-Б (Уваров А.Н. 22/Д-706 от 11.11.22 г.)»
</t>
  </si>
  <si>
    <t>N_2300032623</t>
  </si>
  <si>
    <t xml:space="preserve">Строительство ТП-630/10/0,4 с трансформатором 630 кВА, ВЛЗ-10 кВ от фид. 601-08,  L-150 м.,  д. Аудио, СНТ «Аудио»»(СНТ «Аудио» № ОД-22/Д-585 от 27.03.2023г.)
</t>
  </si>
  <si>
    <t>N_2300033634</t>
  </si>
  <si>
    <t>Строительство ТП 10/0,4, с трансформатором ТМГ 160 кВА; 2КЛ-10 кВ L-2х40 м.; КЛ-0,4 кВ L-100 м., Дорога Жизни, д. 4, г. Всеволожск» (ООО «Дорога Жизни»  22/З-779 от  29.12.22 г.)</t>
  </si>
  <si>
    <t>N_2300032617</t>
  </si>
  <si>
    <t>г.Всеволожск,ВЛ-0,4кВ от ТП-88 по ул.Евграфова,СИП-2 3х95+1х95, L=800м</t>
  </si>
  <si>
    <t>E_0000000222</t>
  </si>
  <si>
    <t>Не выполнение ПИР подрядчиком в срок. Заключен договор подряда, невыполнение со стороны подрядчика. В связи с исполнением АО в 2023г по внеплановым работам, связанными с технологическим присоединением, титул перенесен в 2024г.(АОТС 31.01.23)</t>
  </si>
  <si>
    <t>В связи с отсутствием тарифных источников, строительство титула перенесено в  2023г. (АТО 28.02.2022)// Планируется актуализировать титул в связи с поступлением новых заявок, перенос титула на 2025г. Пиры планируются в 2024г</t>
  </si>
  <si>
    <t>СЗ №С/320 от 15.06.21/ мероприятия по технологическому присоединению ( ИП Матвеев  20/Д-319 от 17.08.20). Работы начаты в 2023 г., необходимо увеличение объемов работ, СМР планируется завершить в 2024г.</t>
  </si>
  <si>
    <t>СЗ №С/320 от 15.06.21/ мероприятия по технологическому присоединению  (Соловьев С.С. ОД-19/Д-373 от 01.08.2019). Невозможность выполнения по причине высокого снежного покрова, планируется выполнение в 2024 г.</t>
  </si>
  <si>
    <t>СЗ С/1068 от 16.12.2021// Реализация титула планируется в 2024 г в связи с актуализацией заключенных договоров ТП</t>
  </si>
  <si>
    <t>СЗ С/552 от 30.06.23  Мероприятия по технологическому присоединению ( Ип Колесник И.В., ИП Левашин В.Н. 23/Д-242 от 02.06.23)</t>
  </si>
  <si>
    <t>СЗ С/581 от 07.07.23 Мероприятия по технологическому присоединению (ИП Наумов Д.Ю. 21/Д-613 от 01.12.2021)</t>
  </si>
  <si>
    <t>СЗ С/7325 от 31.08.23 Мероприятия по технологическому присоединению (ООО «Синай» 22/Д-380, 22/Д-381, 22/Д-382,  22/Д-383, 22/д-384 от 27.06.2022 г.)</t>
  </si>
  <si>
    <t>СЗ С/249 от 29.03.2023 Выполнение обязательств по договору на технологическое присоединение с заявителем (Договор №ОД-22/Д-585 от 27.03.2023г.)</t>
  </si>
  <si>
    <t>СЗ С/222 от 21.03.23  Мероприятия по технологическому присоединению (ООО «Дорога Жизни»  22/З-779 от  29.12.22 г.)</t>
  </si>
  <si>
    <t>В связи с ограниченными источниками финансирования в 2015 году, объект перенесен в ИПР 2019г/ устранение замечаний подрядчиком по ПИР,  СМР/ заключен договор подряда в 2023 г. СМР не выполнен по причине невозможности отключить потребителей (частные дома) в условиях низких температур. Планируется закончить в 2024г (АОТС 28.03.24)</t>
  </si>
  <si>
    <t>офисные программы</t>
  </si>
  <si>
    <t>J_2000000447</t>
  </si>
  <si>
    <t>Автомобиль</t>
  </si>
  <si>
    <t>О_2400000461</t>
  </si>
  <si>
    <t>1.6.13</t>
  </si>
  <si>
    <t xml:space="preserve">В связи с отсутствием оборотных средств и источников финансирования, титул перенесен  на2024г. </t>
  </si>
  <si>
    <t>Распоряжением Комитета по ТЭК №Р-96/2024 от 28.11.2024г.</t>
  </si>
  <si>
    <t>1.1.1.3.6</t>
  </si>
  <si>
    <t>ЭN_2300033636</t>
  </si>
  <si>
    <t>1.1.1.3.7</t>
  </si>
  <si>
    <t>Реконструкция ВЛ-0,4кВ ТП-16 Ф.3, L~650 м, ул. Парковая, г.Всеволожск</t>
  </si>
  <si>
    <t>J_2300001270</t>
  </si>
  <si>
    <t>Реконструкция ВЛ-0,4 кВ от ТП-126  оп.1 до оп.13, ф.2, L=625м, пр.Охтинский, г.Всеволожск</t>
  </si>
  <si>
    <t>O_2400012115</t>
  </si>
  <si>
    <t>Реконструкция ВЛ-0,4 кВ ТП-319 фид. 5, L=175 м., ул. Санаторная, г.п. Токсово.(Амелина И.О. № ОД-23/Д-346 от 27.07.2023 г.)</t>
  </si>
  <si>
    <t>О_2410031272</t>
  </si>
  <si>
    <t>Реконструкция ВЛ-0,4 кВ ТП-119 фид. 6, L=61 м., ул. Окружная,д.39, г.Всеволожск(Тетерина Е.А. № ОД-24/Д-451 от 26.10.2024 г.)</t>
  </si>
  <si>
    <t>О_2410031273</t>
  </si>
  <si>
    <t>Реконструкция ВЛ-0,4 кВ ТП-282 фид.1, L=60 м.,L=60 м., ш. Дорога Жизни, г. Всеволожск ( ООО Газпромнефть-Центр ОД-№ 24/Д-068 от 13.05.2024 г.)</t>
  </si>
  <si>
    <t>O_2410032234</t>
  </si>
  <si>
    <t>Реконструкция ВЛ-0,4 кВ ТП-85 фид. 5, L=60 м., ул.Социалистическая, д.4, г.Всеволожск (Пашоликова Л.С., Воронкова Н.С. № ОД-22/Д-248 от 19.05.2022 г.)</t>
  </si>
  <si>
    <t>О_2410031275</t>
  </si>
  <si>
    <t>Реконструкция 3 ВЛ-0,4 кВ от ТП-15 ф. 2, 7, 14 с переключением на ТП-342, L=1546 м ,г. Всеволожск</t>
  </si>
  <si>
    <t>N_2300012113</t>
  </si>
  <si>
    <t>1.2.2.1.43</t>
  </si>
  <si>
    <t>1.2.2.1.44</t>
  </si>
  <si>
    <t>1.2.2.1.45</t>
  </si>
  <si>
    <t>1.2.2.1.46</t>
  </si>
  <si>
    <t>1.2.2.1.47</t>
  </si>
  <si>
    <t>1.2.2.1.48</t>
  </si>
  <si>
    <t>1.2.2.1.49</t>
  </si>
  <si>
    <t>Реконструкция ВЛ-0,4 кВ фид. 3 ТП-426, L= 80 м., ул.Санаторная, п. Токсово  (Елисеева К.И. 22/Д-414 от 29.06.22 г.)</t>
  </si>
  <si>
    <t>N_2300031256</t>
  </si>
  <si>
    <t>1.2.2.1.50</t>
  </si>
  <si>
    <t xml:space="preserve">Строительств 2КЛ-0,4 кВ от ТП-284 L=0,145км , Колтушское шоссе, д.20, г.Всеволожск (ГБУЗ ЛО «ВКМБ 20/Д-100 от 10.08.20.)     </t>
  </si>
  <si>
    <t>L_2100003245</t>
  </si>
  <si>
    <t>1.4.34</t>
  </si>
  <si>
    <t>Строительство КЛ-0,4 кВ от проектируемой КТПН-10/0,4 кВ , L-100 м., ул. Глухая, уч. 1А, п. Токсово» (ИП Карнаухов А.А., 23/Д-450 от 20.09.23 г.)</t>
  </si>
  <si>
    <t>N_2300032421</t>
  </si>
  <si>
    <t>Строительство КЛ-0,4 кВ от ТП-249 , L-290 м., пр. Торговый, уч. 78, г. Всеволожск» (ИП Суакисян Р.М., Грещук М.Н.  23/Д-548 от 09.11.23 г.)</t>
  </si>
  <si>
    <t>N_2300032422</t>
  </si>
  <si>
    <t>Строительство КТП-П-630/10/0,4 кВ взамен ТП-38, с силовым трансформатором 400 кВА, ул. Озерная, г.п. Токсово</t>
  </si>
  <si>
    <t>М_2200002593</t>
  </si>
  <si>
    <t>Строительство КТП-П-630/10/0,4 кВ взамен ТП-30, с силовым трансформатором 400 кВА, СНТ «Надежда», п. Рахья</t>
  </si>
  <si>
    <t>O_2400002594</t>
  </si>
  <si>
    <t>Строительство ВЛИ-0,4 кВ от ф.баня до 2БКТП-245, L-283 м.,п.Токсово ( «Токсовская баня» 18/Д-010 )</t>
  </si>
  <si>
    <t>К_2000032210</t>
  </si>
  <si>
    <t xml:space="preserve">Строительство ВЛИ-0,4 кВ. Установка КК. ТП-224 Ленинградское шоссе, уч.№1, г.п. Токсово  (ИП Жарова Е.В. ОД-№24/Д-212 от 07.06.24 г.)
</t>
  </si>
  <si>
    <t>О_2420032633</t>
  </si>
  <si>
    <t>Строительство кабельного киоска от ТП-282,ш. Дорога Жизни, г. Всеволожск ( ООО Газпромнефть-Центр ОД-№ 24/Д-068 от 13.05.2024 г.)</t>
  </si>
  <si>
    <t>О_2420032635</t>
  </si>
  <si>
    <t>Мероприятия по технологическому присоединению ООО «Татнефть-АЗС-Северо-Запад» (Договор №ОД-22/Д-559 от 06.09.2022г.)</t>
  </si>
  <si>
    <t>N_2300032620</t>
  </si>
  <si>
    <t>1.4.35</t>
  </si>
  <si>
    <t>1.4.36</t>
  </si>
  <si>
    <t>1.4.37</t>
  </si>
  <si>
    <t>1.4.38</t>
  </si>
  <si>
    <t>1.4.39</t>
  </si>
  <si>
    <t>1.4.40</t>
  </si>
  <si>
    <t>1.4.41</t>
  </si>
  <si>
    <t>1.4.42</t>
  </si>
  <si>
    <t>Строительство ВЛИ-0,4 кВ от ТП-305, L-125 м., Колтушское шоссе, уч. 109,  г. Всеволожск  (Аллахвердиев А.А. 21/Д-409 от 02.08.21 г.)</t>
  </si>
  <si>
    <t>N_2300032619</t>
  </si>
  <si>
    <t>1.4.43</t>
  </si>
  <si>
    <t>Выполнение обязательств по договору на технологическое присоединение с заявителем (Договор №ОД-19/Д-466 от 02.12.2019г.)// В 2020г. выполнены только ПИР. СМР перенесен ввиду отсутсвия строительсва со стороны Заявителя.  Заключено доп.соглашение на перенос сроков выполнения мероприятий на 2023г. Планируется заключение доп. соглашений на  2024-2025гг //Заключен договор подряда на 59 900 000,00, №ОКС-11/2023 от 07.07.2023, Титул выполнен в полном объеме в  2024г</t>
  </si>
  <si>
    <t>Выполнение обязательств по договору на технологическое присоединение с заявителем (Договор №ОД-17/Д-599 от 03.02.2017г.)// Строительство перенесено ввиду отутсвия работ со стороны Заявителя. В феврале 2023 г выполнена корректировка проекта, СМР в процессе - срок реализации 2024г.// Проект находится на согласовании в Комитете по ТЭК /Титул выполнен в полном объеме в 2024г</t>
  </si>
  <si>
    <t xml:space="preserve">СЗ С/1118-1 от 28.11.2022 Выполнение обязательств по договору на технологическое присоединение с заявителем (Договор №ОД-22/Д-565 от 15.08.2022г.)/ Проект находится на согласовании в Комитете по ТЭК. </t>
  </si>
  <si>
    <t>СЗ С/1165-1 от 12.12.2022 Выполнение обязательств по договору на технологическое присоединение с заявителем(Договор №ОД-22/Д-630 от 20.10.2022г.)Титул выполнен в полном объеме в  2024г</t>
  </si>
  <si>
    <t xml:space="preserve">В связи с отсутствием тарифных источников, строительство титула перенесено на 2021г. Завершение финансирования планируется в 2023г. /Заключен договор подряда на СМР, мероприятия выполнены частично, требуется разрешение вышестоящей сетевой организации на заход В РТП-633, длительное получение разрешения. </t>
  </si>
  <si>
    <t>В связи с отсутствием тарифных источников, строительство титула перенесено на 2022г.  (АТОот 31.08.2021г.) ПИР выполнен в 2022г, СМР планируется в 2023г, титул выполнен в полном объеме в 2024г</t>
  </si>
  <si>
    <t>В связи с отсутствием тарифных источников, строительство титула перенесено на 2022г.(АТО от 31.08.2021г.) ПИР выполнен в 2022г, СМР планируется в 2023г, окончание строительства запранировано на 2024г. /титул выполнен в полном объеме в 2024г.</t>
  </si>
  <si>
    <t>В связи с отсутствием тарифных источников, строительство титула перенесено на 2022г.ПИР выполнен в 2022г, Проведена закупочная процедура, СМР планируется в 2024г (АОТС от 29.01.24)/ титул выполнен в полном объеме в 2024г</t>
  </si>
  <si>
    <t>В 2020г. выполнены только ПИР. СМР не выполняется ввиду отсутсвия оборотных средств, Заключен договор с подрядчиком на СМР, работы подрядчиком не выполнены в срок,  ведется претензионная работа с подрядчиком,титул выполнен в полном объеме в 2024г</t>
  </si>
  <si>
    <t xml:space="preserve">В связи с отсутствием тарифных источников, СМР титула перенесено на 2023г.  (АТО от 30.04.2020г.) ПИР выполнен в полном объеме,  СМР не выполнен по причине невозможности отключить потребителей (частные дома) в условиях низких температур. </t>
  </si>
  <si>
    <t>В связи с отсутствием тарифных источников, СМР титула перенесено на 2023г. ПИР выполнен в полном объеме,  СМР не выполнен по причине невозможности отключить потребителей (частные дома) в условиях низких температур. титул выполнен в полном объеме в 2024г</t>
  </si>
  <si>
    <t>В связи с отсутствием тарифных источников , строительство титула перенесено на 2023г. в связи с актуализацией заключенных договоров ТП. Подготовка конкурсной документации, СМР планируется в 2024г (АОТС от 19.04.24) титул выполнен в полном объеме в 2024г</t>
  </si>
  <si>
    <t>СЗ  С/611 от 18.07.2023   Мероприятия по технологическому присоединению (Мурадян Р.М. 22/Д-102 от 30.03.22 г.) титул выполнен в полном объеме в 2024г</t>
  </si>
  <si>
    <t>Заключен договор с подрядчиком в 2023 г.  СМР не выполнен по причине невозможности отключить потребителей (частные дома) в условиях низких температур. /Титул выполнен в полном объеме в 2024г</t>
  </si>
  <si>
    <t>Заключен договор подряда в 2023 г, ПИР согласован, СМР планируется в 2024 г.СМР не выполнен по причине невозможности отключить потребителей (частные дома) в условиях низких температур. (АОТС от 10.02.2023) /Титул выполнен в полном объеме в 2024г</t>
  </si>
  <si>
    <t>В связи с уточнением договоров ТП титул перенесен, ПИРы планируются в 2024г, СМР в 2025г /Титул выполнен в полном объеме в 2024г</t>
  </si>
  <si>
    <t>СЗ № С/838 от 02.10.2023 Мероприятия по технологическому присоединению (Кулешов Д.А. 21/З-163 от 09.04.2021г.)   взамен J_1900000243 /Титул выполнен в полном объеме в 2024г</t>
  </si>
  <si>
    <t>СЗ № С/1147 от 28.12.2023 Мероприятия по технологическому присоединению (Агеенко Н.И. 22/Д-660 от 13.10.2022г.) /Титул выполнен в полном объеме в 2024г</t>
  </si>
  <si>
    <t xml:space="preserve"> Мероприятия по технологическому присоединению (Ивашнева О.Н.  22/Д-411 от 17.06.2022г.) /Титул выполнен в полном объеме в 2024г</t>
  </si>
  <si>
    <t>В связи с ограниченными источниками финансирования в 2015 году, объект перенесен в ИПР 2019г/ устранение замечаний подрядчиком по ПИР, СМР перенесены на 2022г. /Увеличение стоимости обосновано тем,  что при разработке ПИР сумма уточнена локальной сметой/ Заключен договор с подрядчиком на СМР, работы подрядчиком не выполнены в срок, перенесены в 2023г (АОТС 07.02.23)/Увеличение стоимости в связи с уточнением объемов работ (включены работы титула J_2100001127) /Титул выполнен в полном объеме в 2024г</t>
  </si>
  <si>
    <t>В связи с жалобами абонентов на качество напряжения объект внесен в инв.программу/устранение замечаний подрядчиком по ПИР,  СМР перенесены на 2020г// Конкурс состоялся в количестве 2-х раз (согласно регламента) нет заявок. Способ реализации определяется руководством.// Работы не выполняются ввиду отсутсвия оборотных средств, перенесены на 2023г. (АОТС 15.02.23) Титул начат в 2023 г, осуществляется процедура приемки в 2024г, невозможность полного выполнения в 2023  по причине невозможности отключить потребителей (частные дома) в условиях низких температур.  /Титул выполнен в полном объеме в 2024г</t>
  </si>
  <si>
    <t>Заключен договор с подрядчиком на ПИР  16.05.18г. ПИР согласован СМР переносится в ИПР 2025-2029гг. из-за уточнения количества заключенных договоров на тех. прис. (АОТС 07.02.24) /Титул выполнен в полном объеме в 2024г</t>
  </si>
  <si>
    <t>В связи с высокой долей переходящих титулов с заключенными договорами по внеплановым работам, связанными с технологическим присоединением, титул перенесен в ИПР 2025-2029гг.(АОТС 26.01.2024)</t>
  </si>
  <si>
    <t xml:space="preserve"> СЗ №С/85 от 05.02.2024</t>
  </si>
  <si>
    <t>СЗ № С/910 от 03.12.2024 Мероприятия по технологическому присоединению  (Амелина И.О. № 23/Д-346 от 27.07.2023г.)</t>
  </si>
  <si>
    <t>СЗ № С/974 от 19.12.2024 Мероприятия по технологическому присоединению  (Тетерина Е.А. № ОД-24/Д-451 от 26.10.2024 г.) /Титул выполнен в полном объеме в 2024г</t>
  </si>
  <si>
    <t>СЗ №С/975-1 от 19.12.24 Мероприятия по технологическому присоединению ( ООО Газпрпомнефть-Центр ОД-№ 24/Д-068 от 13.05.2024 г.) /Титул выполнен в полном объеме в 2024г</t>
  </si>
  <si>
    <t>СЗ № С/916-1 от 04.12.2024 Мероприятия по технологическому присоединению (Пашоликова Л.С., Воронкова Н.С. № ОД-22/Д-248 от 19.05.2022 г.) /Титул выполнен в полном объеме в 2024г</t>
  </si>
  <si>
    <t xml:space="preserve"> СЗ №С/956 от 30.10.2023</t>
  </si>
  <si>
    <t xml:space="preserve"> СЗ №1/121 от 18.02.2021 Мероприятия по технологическому присоединению  (Филиппова И.В. 21/Д-300 от 01.07.21 г.) /Титул выполнен в полном объеме в 2024г</t>
  </si>
  <si>
    <t>СЗ № С/558 от 06.08.2024 Мероприятия по технологическому присоединению (Шадрин Е.Л. № 23/Д-401 от 28.08.2023г.) /Титул выполнен в полном объеме в 2024г</t>
  </si>
  <si>
    <t>СЗ С/569 от 05.07.2023 Мероприятия по технологическому присоединению (Елисеева К.И. 22/Д-414 от 29.06.22г.) /Титул выполнен в полном объеме в 2024г</t>
  </si>
  <si>
    <t>СЗ № С/322 от 19.04.2024г  /Титул выполнен в полном объеме в 2024г</t>
  </si>
  <si>
    <t>СЗ № С/469 от 03.07.2024 Мероприятия по технологическому присоединению (Мощенских О.В. № ОД-№23/Д-252 от 08.06.2023г.) /Титул выполнен в полном объеме в 2024г</t>
  </si>
  <si>
    <t>СЗ № С/470 от 03.07.2024 Мероприятия по технологическому присоединению (Гора Ю.О. № ОД-№23/Д-627 от 12.01.2024г.) /Титул выполнен в полном объеме в 2024г</t>
  </si>
  <si>
    <t>СЗ № С/469 от 03.07.2024 Мероприятия по технологическому присоединению (ООО ГП Спецоборона № ОД-№23/Д-254 от 09.06.2023г.) /Титул выполнен в полном объеме в 2024г</t>
  </si>
  <si>
    <t>СЗ № С/383от 30.05.2024 Мероприятия по технологическому присоединению (Вахрушева Л.Е. 21/Д-593 от 08.11.2021г) /Титул выполнен в полном объеме в 2024г</t>
  </si>
  <si>
    <t>Титул перенесен в ИПР 2025-2029гг.  в связи с уточнением количества заключенных договоров тех. присоединения и перераспределения нагрузки в существующих сетях (АОТС от 07.02.24) /титул выполнен в полном объеме в 2024г.</t>
  </si>
  <si>
    <t>Мероприятия по технологическому присоединению (ОД-19/Д-706 от 17.08.20)/Заключен договор на ПИР /невыполнение со стороны подрядчика,  увеличение стоимости связано с изменением технических решений,перенесены работы в 2023г.  /Титул выполнен в полном объеме в 2024г</t>
  </si>
  <si>
    <t>Мероприятия по технологическому присоединению (Ксенофонтова Н.И.  №ОД-19/Д-585 от 24.12.2019г) /Титул выполнен в полном объеме в 2024г</t>
  </si>
  <si>
    <t>СЗ №С/320 от 15.06.21 Мероприятия по технологическому присоединению (ГБУЗ ЛО «ВКМБ 20/Д-100 от 10.08.20.)   /Титул выполнен в полном объеме в 2024г</t>
  </si>
  <si>
    <t>СЗ №С/320 от 15.06.21 Мероприятия по технологическому присоединению (Мустафаев И.Ф. 20/Д-575 от 08.12.20) /Титул выполнен в полном объеме в 2024г</t>
  </si>
  <si>
    <t>СЗ С/967 от 31.10.23  Мероприятия по технологическому присоединению (Уваров А.Н. 22Д-706 от 11.11.2022) /Титул выполнен в полном объеме в 2024г</t>
  </si>
  <si>
    <t>СЗ С/221 от 21.03.23  Мероприятия по технологическому присоединению (ИП Сукиасян Т.М., ИП Оганисян Г.Г., ИП Лыкова К.А.  22/Д-551 от  10.08.22 г.) /Титул выполнен в полном объеме в 2024г</t>
  </si>
  <si>
    <t>СЗ № С/1051 от 23.11.2023 Мероприятия по технологическому присоединению  (ИП Карнаухов ОД-23/Д-450 от 20.09.23 г.)</t>
  </si>
  <si>
    <t>СЗ № С/1053 от 23.11.2023 Мероприятия по технологическому присоединению  (ИП Сукиасян Р.М., Грещук М.Н. ОД-23/Д-548 от 09.11.23 г.)</t>
  </si>
  <si>
    <t xml:space="preserve">СЗ С/72 от 24.01.2022 </t>
  </si>
  <si>
    <t>С/З С/42 от 24.01.2024</t>
  </si>
  <si>
    <t>Мероприятия по технологическому присоединению, («Токсовская баня» 18/Д-010 )</t>
  </si>
  <si>
    <t>С/З №С/789 от 25.10.24 Мероприятия по технологическому присоединению (ИП Жарова Е.В. ОД-№24/Д-212 от 07.06.24 г.)</t>
  </si>
  <si>
    <t>СЗ №С/975 от 19.12.24 Мероприятия по технологическому присоединению ( ООО Газпрпомнефть-Центр ОД-№ 24/Д-068 от 13.05.2024 г.) /Титул выполнен в полном объеме в 2024г</t>
  </si>
  <si>
    <t>СЗ С/546 от 28.06.23  Мероприятия по технологическому присоединению (ООО "Татнефть-АЗС-Северо-Запад" 22/Д-559 от 06.09.22) продолжить работы по титулу планируется в 2025г /Титул выполнен в полном объеме в 2024г</t>
  </si>
  <si>
    <t>С/З №С/489 от 10.07.24 Мероприятия по технологическому присоединению (ООО "СИН" 24/Д-113 от 06.05.24) /Титул выполнен в полном объеме в 2024г</t>
  </si>
  <si>
    <t>С/З №С/556 от 06.08.24 Мероприятия по технологическому присоединению (ООО "Тайм" 23/Д-570 от 24.11.23) /Титул выполнен в полном объеме в 2024г</t>
  </si>
  <si>
    <t>С/З №С/671 от 25.09.24 Мероприятия по технологическому присоединению (ИП Мухин А.В. ОД-№24/Д-028 от 09.02.2024 г.) /Титул выполнен в полном объеме в 2024г</t>
  </si>
  <si>
    <t>СЗ № С/693 от 02.10.2024 Мероприятия по технологическому присоединению  (Лобанова Н.Д. № 23/Д-586 от 11.12.2023г.) /Титул выполнен в полном объеме в 2024г</t>
  </si>
  <si>
    <t>С/З №С/692от 02.10.24 мероприятия по технологическому присоединению (ООО "Мираж", ООО "Альтаир", ООО "Рент-Тех-Плюс"  ОД-№ 24/Д-102 от 11.04.2024 г.) /Титул выполнен в полном объеме в 2024г</t>
  </si>
  <si>
    <t>С/З №С/691 от 02.10.24 Мероприятия по технологическому присоединению (ИП Михеева ОД-№23/Д-568 от 24.11.2023 г.) /Титул выполнен в полном объеме в 2024г</t>
  </si>
  <si>
    <t>СЗ № С/104 от 09.02.24 (ИП Смольников И.А. 24/Д-004 от 25.01.24 г.) /Титул выполнен в полном объеме в 2024г</t>
  </si>
  <si>
    <t>СЗ № С/854 от 07.09.2022 /Мероприятия по технологическому присоединению/ СМКУ "ЦОФМУ" 22/Д-057 от 11.03.2022г /Титул выполнен в полном объеме в 2024г</t>
  </si>
  <si>
    <t>СЗ С/268 от 04.04.23  Мероприятия по технологическому присоединению (Аллахвердиев А.А. 21/Д-409 от 02.08.21 г.) Ввод планируется в 2024г/ Титул аннулирован в связи с расторжением договора ТП, затраты перенесены на договор ОД-22/Д-712 от 23.11.2022 ( ВД до 15кВт Саморуков)</t>
  </si>
  <si>
    <t>СЗ С/749 от 05.09.2023 Мероприятия по технологическому присоединению (МОУ СОШ «Свердловский ЦО» 21/Д-622 от 29.11.21 г.)  /титул выполнен в полном объеме в 2024г.</t>
  </si>
  <si>
    <t>СЗ № С/854 от 04.10.2023 Мероприятия по технологическому присоединению (МОБУ «СОШ № 6» ОД-21/Д-046 от 05.02.21 г.)   /титул выполнен в полном объеме в 2024г.</t>
  </si>
  <si>
    <t>СЗ С/397 от 15.05.2023 Выполнение обязательств по договору на технологическое присоединение с заявителем  (Договор №ОД-23/Д-010 от 10.02.2023г.) 1 этап выполнен в полном объеме в 2023г.Титул выполнен в полном объеме в  2024г</t>
  </si>
  <si>
    <r>
      <t xml:space="preserve">Реконструкция ВЛ-0,4 кВ фид. 5 от ТП-150, L= 100 м., пер. Армянский,г. Всеволожск  (ООО «ТРД» 20/Д-512 от 25.11.20)            </t>
    </r>
    <r>
      <rPr>
        <sz val="8"/>
        <rFont val="Times New Roman"/>
        <family val="1"/>
        <charset val="204"/>
      </rPr>
      <t xml:space="preserve"> </t>
    </r>
  </si>
  <si>
    <t xml:space="preserve">«Строительств  КЛ-0,4 кВ от РУ-0,4 кВ ТП-245, L= 250,  Привокзальная площадь, д. 2., п. Токсово ( ИП Матвеев  20/Д-319 от 17.08.20)»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</si>
</sst>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i/>
      <sz val="12"/>
      <name val="Times New Roman"/>
      <family val="1"/>
      <charset val="204"/>
    </font>
    <font>
      <sz val="8"/>
      <name val="Times New Roman"/>
      <family val="1"/>
      <charset val="204"/>
    </font>
    <font>
      <sz val="12"/>
      <name val="Times New Roman , serif ;mso-fa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2" fillId="0" borderId="0"/>
    <xf numFmtId="0" fontId="2" fillId="0" borderId="0"/>
    <xf numFmtId="0" fontId="3" fillId="0" borderId="0"/>
  </cellStyleXfs>
  <cellXfs count="79">
    <xf numFmtId="0" fontId="0" fillId="0" borderId="0" xfId="0"/>
    <xf numFmtId="2" fontId="1" fillId="0" borderId="12" xfId="0" applyNumberFormat="1" applyFont="1" applyFill="1" applyBorder="1" applyAlignment="1">
      <alignment horizontal="center" vertical="center"/>
    </xf>
    <xf numFmtId="49" fontId="1" fillId="0" borderId="12" xfId="2" applyNumberFormat="1" applyFont="1" applyFill="1" applyBorder="1" applyAlignment="1">
      <alignment horizontal="center" vertical="center"/>
    </xf>
    <xf numFmtId="0" fontId="1" fillId="0" borderId="0" xfId="0" applyNumberFormat="1" applyFont="1" applyFill="1" applyBorder="1" applyAlignment="1">
      <alignment horizontal="left"/>
    </xf>
    <xf numFmtId="0" fontId="1" fillId="0" borderId="12" xfId="0" applyFont="1" applyFill="1" applyBorder="1" applyAlignment="1">
      <alignment horizontal="center" vertical="center" wrapText="1"/>
    </xf>
    <xf numFmtId="2" fontId="1" fillId="0" borderId="12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Fill="1" applyBorder="1" applyAlignment="1">
      <alignment horizontal="right" wrapText="1"/>
    </xf>
    <xf numFmtId="0" fontId="1" fillId="0" borderId="0" xfId="0" applyNumberFormat="1" applyFont="1" applyFill="1" applyBorder="1" applyAlignment="1">
      <alignment horizontal="right" vertical="top" wrapText="1"/>
    </xf>
    <xf numFmtId="0" fontId="1" fillId="0" borderId="0" xfId="0" applyNumberFormat="1" applyFont="1" applyFill="1" applyBorder="1" applyAlignment="1">
      <alignment horizontal="right" vertical="top" wrapText="1"/>
    </xf>
    <xf numFmtId="0" fontId="1" fillId="0" borderId="0" xfId="0" applyNumberFormat="1" applyFont="1" applyFill="1" applyBorder="1" applyAlignment="1">
      <alignment horizontal="center"/>
    </xf>
    <xf numFmtId="0" fontId="1" fillId="0" borderId="0" xfId="0" applyNumberFormat="1" applyFont="1" applyFill="1" applyBorder="1" applyAlignment="1">
      <alignment horizontal="right"/>
    </xf>
    <xf numFmtId="0" fontId="1" fillId="0" borderId="1" xfId="0" applyNumberFormat="1" applyFont="1" applyFill="1" applyBorder="1" applyAlignment="1">
      <alignment horizontal="center"/>
    </xf>
    <xf numFmtId="49" fontId="1" fillId="0" borderId="1" xfId="0" applyNumberFormat="1" applyFont="1" applyFill="1" applyBorder="1" applyAlignment="1">
      <alignment horizontal="center"/>
    </xf>
    <xf numFmtId="0" fontId="1" fillId="0" borderId="1" xfId="0" applyNumberFormat="1" applyFont="1" applyFill="1" applyBorder="1" applyAlignment="1"/>
    <xf numFmtId="0" fontId="1" fillId="0" borderId="0" xfId="0" applyNumberFormat="1" applyFont="1" applyFill="1" applyBorder="1" applyAlignment="1">
      <alignment horizontal="left" wrapText="1"/>
    </xf>
    <xf numFmtId="0" fontId="1" fillId="0" borderId="0" xfId="0" applyNumberFormat="1" applyFont="1" applyFill="1" applyBorder="1" applyAlignment="1">
      <alignment horizontal="center" vertical="top"/>
    </xf>
    <xf numFmtId="49" fontId="1" fillId="0" borderId="0" xfId="0" applyNumberFormat="1" applyFont="1" applyFill="1" applyBorder="1" applyAlignment="1">
      <alignment horizontal="center" vertical="center"/>
    </xf>
    <xf numFmtId="49" fontId="1" fillId="0" borderId="0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>
      <alignment horizontal="center" vertical="center"/>
    </xf>
    <xf numFmtId="0" fontId="1" fillId="0" borderId="4" xfId="0" applyNumberFormat="1" applyFont="1" applyFill="1" applyBorder="1" applyAlignment="1">
      <alignment horizontal="center" vertical="center"/>
    </xf>
    <xf numFmtId="0" fontId="1" fillId="0" borderId="5" xfId="0" applyNumberFormat="1" applyFont="1" applyFill="1" applyBorder="1" applyAlignment="1">
      <alignment horizontal="center" vertical="center" wrapText="1"/>
    </xf>
    <xf numFmtId="0" fontId="1" fillId="0" borderId="6" xfId="0" applyNumberFormat="1" applyFont="1" applyFill="1" applyBorder="1" applyAlignment="1">
      <alignment horizontal="center" vertical="center" wrapText="1"/>
    </xf>
    <xf numFmtId="0" fontId="1" fillId="0" borderId="7" xfId="0" applyNumberFormat="1" applyFont="1" applyFill="1" applyBorder="1" applyAlignment="1">
      <alignment horizontal="center" vertical="center" wrapText="1"/>
    </xf>
    <xf numFmtId="0" fontId="1" fillId="0" borderId="8" xfId="0" applyNumberFormat="1" applyFont="1" applyFill="1" applyBorder="1" applyAlignment="1">
      <alignment horizontal="center" vertical="center" wrapText="1"/>
    </xf>
    <xf numFmtId="0" fontId="1" fillId="0" borderId="9" xfId="0" applyNumberFormat="1" applyFont="1" applyFill="1" applyBorder="1" applyAlignment="1">
      <alignment horizontal="center" vertical="center"/>
    </xf>
    <xf numFmtId="0" fontId="1" fillId="0" borderId="10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1" xfId="0" applyNumberFormat="1" applyFont="1" applyFill="1" applyBorder="1" applyAlignment="1">
      <alignment horizontal="center" vertical="center" wrapText="1"/>
    </xf>
    <xf numFmtId="0" fontId="1" fillId="0" borderId="12" xfId="0" applyNumberFormat="1" applyFont="1" applyFill="1" applyBorder="1" applyAlignment="1">
      <alignment horizontal="center" vertical="center" textRotation="90" wrapText="1"/>
    </xf>
    <xf numFmtId="0" fontId="1" fillId="0" borderId="2" xfId="0" applyNumberFormat="1" applyFont="1" applyFill="1" applyBorder="1" applyAlignment="1">
      <alignment horizontal="right" textRotation="90" wrapText="1"/>
    </xf>
    <xf numFmtId="0" fontId="1" fillId="0" borderId="13" xfId="0" applyNumberFormat="1" applyFont="1" applyFill="1" applyBorder="1" applyAlignment="1">
      <alignment horizontal="center" vertical="center" wrapText="1"/>
    </xf>
    <xf numFmtId="0" fontId="1" fillId="0" borderId="13" xfId="0" applyNumberFormat="1" applyFont="1" applyFill="1" applyBorder="1" applyAlignment="1">
      <alignment horizontal="right" textRotation="90" wrapText="1"/>
    </xf>
    <xf numFmtId="0" fontId="1" fillId="0" borderId="12" xfId="0" applyNumberFormat="1" applyFont="1" applyFill="1" applyBorder="1" applyAlignment="1">
      <alignment horizontal="center" vertical="center" wrapText="1"/>
    </xf>
    <xf numFmtId="0" fontId="1" fillId="0" borderId="12" xfId="0" applyNumberFormat="1" applyFont="1" applyFill="1" applyBorder="1" applyAlignment="1">
      <alignment horizontal="center"/>
    </xf>
    <xf numFmtId="0" fontId="1" fillId="0" borderId="2" xfId="0" applyNumberFormat="1" applyFont="1" applyFill="1" applyBorder="1" applyAlignment="1">
      <alignment horizontal="center"/>
    </xf>
    <xf numFmtId="0" fontId="1" fillId="0" borderId="2" xfId="0" applyNumberFormat="1" applyFont="1" applyFill="1" applyBorder="1" applyAlignment="1">
      <alignment horizontal="center" wrapText="1"/>
    </xf>
    <xf numFmtId="2" fontId="1" fillId="0" borderId="14" xfId="0" applyNumberFormat="1" applyFont="1" applyFill="1" applyBorder="1" applyAlignment="1">
      <alignment horizontal="center" vertical="center"/>
    </xf>
    <xf numFmtId="2" fontId="1" fillId="0" borderId="13" xfId="0" applyNumberFormat="1" applyFont="1" applyFill="1" applyBorder="1" applyAlignment="1">
      <alignment horizontal="center" vertical="center"/>
    </xf>
    <xf numFmtId="49" fontId="1" fillId="0" borderId="12" xfId="0" applyNumberFormat="1" applyFont="1" applyFill="1" applyBorder="1" applyAlignment="1" applyProtection="1">
      <alignment horizontal="center" vertical="center" wrapText="1"/>
      <protection locked="0"/>
    </xf>
    <xf numFmtId="49" fontId="1" fillId="0" borderId="12" xfId="0" applyNumberFormat="1" applyFont="1" applyFill="1" applyBorder="1" applyAlignment="1" applyProtection="1">
      <alignment horizontal="left" vertical="center" wrapText="1"/>
      <protection locked="0"/>
    </xf>
    <xf numFmtId="49" fontId="1" fillId="0" borderId="12" xfId="2" applyNumberFormat="1" applyFont="1" applyFill="1" applyBorder="1" applyAlignment="1">
      <alignment horizontal="center" vertical="center" wrapText="1"/>
    </xf>
    <xf numFmtId="49" fontId="1" fillId="0" borderId="12" xfId="2" applyNumberFormat="1" applyFont="1" applyFill="1" applyBorder="1" applyAlignment="1">
      <alignment horizontal="left" vertical="center" wrapText="1"/>
    </xf>
    <xf numFmtId="49" fontId="1" fillId="0" borderId="12" xfId="1" applyNumberFormat="1" applyFont="1" applyFill="1" applyBorder="1" applyAlignment="1">
      <alignment horizontal="center" vertical="center"/>
    </xf>
    <xf numFmtId="0" fontId="1" fillId="0" borderId="12" xfId="3" applyNumberFormat="1" applyFont="1" applyFill="1" applyBorder="1" applyAlignment="1" applyProtection="1">
      <alignment horizontal="center" vertical="center" wrapText="1"/>
      <protection locked="0"/>
    </xf>
    <xf numFmtId="0" fontId="1" fillId="0" borderId="12" xfId="0" applyNumberFormat="1" applyFont="1" applyFill="1" applyBorder="1" applyAlignment="1">
      <alignment horizontal="center" vertical="center"/>
    </xf>
    <xf numFmtId="49" fontId="1" fillId="0" borderId="13" xfId="2" applyNumberFormat="1" applyFont="1" applyFill="1" applyBorder="1" applyAlignment="1">
      <alignment horizontal="center" vertical="center"/>
    </xf>
    <xf numFmtId="49" fontId="1" fillId="0" borderId="12" xfId="1" applyNumberFormat="1" applyFont="1" applyFill="1" applyBorder="1" applyAlignment="1">
      <alignment horizontal="center" vertical="center" wrapText="1"/>
    </xf>
    <xf numFmtId="0" fontId="1" fillId="0" borderId="12" xfId="1" applyNumberFormat="1" applyFont="1" applyFill="1" applyBorder="1" applyAlignment="1">
      <alignment horizontal="center" vertical="center"/>
    </xf>
    <xf numFmtId="0" fontId="1" fillId="0" borderId="12" xfId="2" applyFont="1" applyFill="1" applyBorder="1" applyAlignment="1">
      <alignment horizontal="center" vertical="center" wrapText="1"/>
    </xf>
    <xf numFmtId="2" fontId="1" fillId="0" borderId="12" xfId="1" applyNumberFormat="1" applyFont="1" applyFill="1" applyBorder="1" applyAlignment="1">
      <alignment horizontal="center" vertical="center"/>
    </xf>
    <xf numFmtId="0" fontId="1" fillId="0" borderId="12" xfId="2" applyFont="1" applyFill="1" applyBorder="1" applyAlignment="1">
      <alignment horizontal="left" vertical="center" wrapText="1"/>
    </xf>
    <xf numFmtId="0" fontId="1" fillId="0" borderId="12" xfId="0" applyFont="1" applyFill="1" applyBorder="1" applyAlignment="1">
      <alignment horizontal="center" vertical="center"/>
    </xf>
    <xf numFmtId="0" fontId="1" fillId="0" borderId="12" xfId="0" applyFont="1" applyFill="1" applyBorder="1" applyAlignment="1">
      <alignment horizontal="left" vertical="center" wrapText="1"/>
    </xf>
    <xf numFmtId="49" fontId="1" fillId="0" borderId="9" xfId="2" applyNumberFormat="1" applyFont="1" applyFill="1" applyBorder="1" applyAlignment="1">
      <alignment horizontal="center" vertical="center"/>
    </xf>
    <xf numFmtId="49" fontId="4" fillId="0" borderId="12" xfId="1" applyNumberFormat="1" applyFont="1" applyFill="1" applyBorder="1" applyAlignment="1">
      <alignment horizontal="center" vertical="center"/>
    </xf>
    <xf numFmtId="49" fontId="4" fillId="0" borderId="12" xfId="1" applyNumberFormat="1" applyFont="1" applyFill="1" applyBorder="1" applyAlignment="1">
      <alignment horizontal="center" vertical="center" wrapText="1"/>
    </xf>
    <xf numFmtId="0" fontId="4" fillId="0" borderId="12" xfId="1" applyNumberFormat="1" applyFont="1" applyFill="1" applyBorder="1" applyAlignment="1">
      <alignment horizontal="center" vertical="center"/>
    </xf>
    <xf numFmtId="2" fontId="4" fillId="0" borderId="12" xfId="1" applyNumberFormat="1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/>
    </xf>
    <xf numFmtId="2" fontId="1" fillId="0" borderId="12" xfId="2" applyNumberFormat="1" applyFont="1" applyFill="1" applyBorder="1" applyAlignment="1">
      <alignment horizontal="center" vertical="center" wrapText="1"/>
    </xf>
    <xf numFmtId="1" fontId="1" fillId="0" borderId="12" xfId="0" applyNumberFormat="1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1" fontId="1" fillId="0" borderId="12" xfId="0" applyNumberFormat="1" applyFont="1" applyFill="1" applyBorder="1" applyAlignment="1">
      <alignment horizontal="center" vertical="center"/>
    </xf>
    <xf numFmtId="49" fontId="1" fillId="0" borderId="12" xfId="0" applyNumberFormat="1" applyFont="1" applyFill="1" applyBorder="1" applyAlignment="1">
      <alignment horizontal="center" vertical="center" wrapText="1"/>
    </xf>
    <xf numFmtId="1" fontId="7" fillId="0" borderId="12" xfId="0" applyNumberFormat="1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left" vertical="center" wrapText="1"/>
    </xf>
    <xf numFmtId="0" fontId="1" fillId="0" borderId="13" xfId="2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/>
    </xf>
    <xf numFmtId="2" fontId="1" fillId="0" borderId="12" xfId="1" applyNumberFormat="1" applyFont="1" applyFill="1" applyBorder="1" applyAlignment="1">
      <alignment horizontal="center" vertical="center" wrapText="1"/>
    </xf>
    <xf numFmtId="49" fontId="8" fillId="0" borderId="12" xfId="2" applyNumberFormat="1" applyFont="1" applyFill="1" applyBorder="1" applyAlignment="1">
      <alignment horizontal="center" vertical="center" wrapText="1"/>
    </xf>
    <xf numFmtId="0" fontId="9" fillId="0" borderId="12" xfId="0" applyFont="1" applyFill="1" applyBorder="1" applyAlignment="1">
      <alignment horizontal="center" vertical="center" wrapText="1"/>
    </xf>
    <xf numFmtId="1" fontId="1" fillId="0" borderId="9" xfId="0" applyNumberFormat="1" applyFont="1" applyFill="1" applyBorder="1" applyAlignment="1">
      <alignment horizontal="center" vertical="center" wrapText="1"/>
    </xf>
    <xf numFmtId="1" fontId="1" fillId="0" borderId="9" xfId="0" applyNumberFormat="1" applyFont="1" applyFill="1" applyBorder="1" applyAlignment="1">
      <alignment horizontal="center" vertical="center"/>
    </xf>
    <xf numFmtId="0" fontId="1" fillId="0" borderId="13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left" vertical="center"/>
    </xf>
    <xf numFmtId="49" fontId="1" fillId="0" borderId="13" xfId="2" applyNumberFormat="1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wrapText="1"/>
    </xf>
  </cellXfs>
  <cellStyles count="4">
    <cellStyle name="Обычный" xfId="0" builtinId="0"/>
    <cellStyle name="Обычный 17" xfId="3"/>
    <cellStyle name="Обычный 7" xfId="1"/>
    <cellStyle name="Обычный 7 13" xfId="2"/>
  </cellStyles>
  <dxfs count="1048"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CC99FF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00B0F0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CC99FF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CC99FF"/>
        </patternFill>
      </fill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CC99FF"/>
        </patternFill>
      </fill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CC99FF"/>
        </patternFill>
      </fill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CC99FF"/>
        </patternFill>
      </fill>
    </dxf>
    <dxf>
      <fill>
        <patternFill>
          <bgColor rgb="FFFFCCFF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CC99FF"/>
        </patternFill>
      </fill>
    </dxf>
    <dxf>
      <fill>
        <patternFill>
          <bgColor rgb="FFFFCCFF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CC99FF"/>
        </patternFill>
      </fill>
    </dxf>
    <dxf>
      <fill>
        <patternFill>
          <bgColor rgb="FFFFCCFF"/>
        </patternFill>
      </fill>
    </dxf>
    <dxf>
      <fill>
        <patternFill>
          <bgColor rgb="FF00B0F0"/>
        </patternFill>
      </fill>
    </dxf>
    <dxf>
      <fill>
        <patternFill>
          <bgColor theme="7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CC99FF"/>
        </patternFill>
      </fill>
    </dxf>
    <dxf>
      <fill>
        <patternFill>
          <bgColor rgb="FFFFCCFF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CC99FF"/>
        </patternFill>
      </fill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CC99FF"/>
        </patternFill>
      </fill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CC99FF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00B0F0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CC99FF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00B0F0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CC99FF"/>
        </patternFill>
      </fill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CC99FF"/>
        </patternFill>
      </fill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CC99FF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00B0F0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CC99FF"/>
        </patternFill>
      </fill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CC99FF"/>
        </patternFill>
      </fill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CC99FF"/>
        </patternFill>
      </fill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CC99FF"/>
        </patternFill>
      </fill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CC99FF"/>
        </patternFill>
      </fill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CC99FF"/>
        </patternFill>
      </fill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rgb="FFD9D9D9"/>
        </patternFill>
      </fill>
    </dxf>
    <dxf>
      <fill>
        <patternFill>
          <bgColor rgb="FFD9D9D9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theme="0" tint="-0.14996795556505021"/>
        </patternFill>
      </fill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CC99FF"/>
        </patternFill>
      </fill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CC99FF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FFFF00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theme="3" tint="0.79998168889431442"/>
        </patternFill>
      </fill>
    </dxf>
    <dxf>
      <fill>
        <patternFill>
          <bgColor rgb="FFFFFFCC"/>
        </patternFill>
      </fill>
    </dxf>
    <dxf>
      <fill>
        <patternFill>
          <bgColor rgb="FFFFFF00"/>
        </patternFill>
      </fill>
    </dxf>
    <dxf>
      <fill>
        <patternFill>
          <bgColor theme="6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D9D9D9"/>
        </patternFill>
      </fill>
    </dxf>
    <dxf>
      <fill>
        <patternFill>
          <bgColor rgb="FFD9D9D9"/>
        </patternFill>
      </fill>
    </dxf>
    <dxf>
      <fill>
        <patternFill>
          <bgColor theme="3" tint="0.59996337778862885"/>
        </patternFill>
      </fill>
    </dxf>
    <dxf>
      <fill>
        <patternFill>
          <bgColor theme="0" tint="-0.14996795556505021"/>
        </patternFill>
      </fill>
    </dxf>
    <dxf>
      <fill>
        <patternFill>
          <bgColor theme="6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CC99FF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00B0F0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CC99FF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CC99FF"/>
        </patternFill>
      </fill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CC99FF"/>
        </patternFill>
      </fill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CC99FF"/>
        </patternFill>
      </fill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CC99FF"/>
        </patternFill>
      </fill>
    </dxf>
    <dxf>
      <fill>
        <patternFill>
          <bgColor rgb="FFFFCCFF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CC99FF"/>
        </patternFill>
      </fill>
    </dxf>
    <dxf>
      <fill>
        <patternFill>
          <bgColor rgb="FFFFCCFF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CC99FF"/>
        </patternFill>
      </fill>
    </dxf>
    <dxf>
      <fill>
        <patternFill>
          <bgColor rgb="FFFFCCFF"/>
        </patternFill>
      </fill>
    </dxf>
    <dxf>
      <fill>
        <patternFill>
          <bgColor rgb="FF00B0F0"/>
        </patternFill>
      </fill>
    </dxf>
    <dxf>
      <fill>
        <patternFill>
          <bgColor theme="7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CC99FF"/>
        </patternFill>
      </fill>
    </dxf>
    <dxf>
      <fill>
        <patternFill>
          <bgColor rgb="FFFFCCFF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CC99FF"/>
        </patternFill>
      </fill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CC99FF"/>
        </patternFill>
      </fill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CC99FF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00B0F0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CC99FF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00B0F0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CC99FF"/>
        </patternFill>
      </fill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CC99FF"/>
        </patternFill>
      </fill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CC99FF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00B0F0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CC99FF"/>
        </patternFill>
      </fill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CC99FF"/>
        </patternFill>
      </fill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CC99FF"/>
        </patternFill>
      </fill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CC99FF"/>
        </patternFill>
      </fill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CC99FF"/>
        </patternFill>
      </fill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CC99FF"/>
        </patternFill>
      </fill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rgb="FFD9D9D9"/>
        </patternFill>
      </fill>
    </dxf>
    <dxf>
      <fill>
        <patternFill>
          <bgColor rgb="FFD9D9D9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theme="0" tint="-0.14996795556505021"/>
        </patternFill>
      </fill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CC99FF"/>
        </patternFill>
      </fill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CC99FF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FFFF00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theme="3" tint="0.79998168889431442"/>
        </patternFill>
      </fill>
    </dxf>
    <dxf>
      <fill>
        <patternFill>
          <bgColor rgb="FFFFFFCC"/>
        </patternFill>
      </fill>
    </dxf>
    <dxf>
      <fill>
        <patternFill>
          <bgColor rgb="FFFFFF00"/>
        </patternFill>
      </fill>
    </dxf>
    <dxf>
      <fill>
        <patternFill>
          <bgColor theme="6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D9D9D9"/>
        </patternFill>
      </fill>
    </dxf>
    <dxf>
      <fill>
        <patternFill>
          <bgColor rgb="FFD9D9D9"/>
        </patternFill>
      </fill>
    </dxf>
    <dxf>
      <fill>
        <patternFill>
          <bgColor theme="3" tint="0.59996337778862885"/>
        </patternFill>
      </fill>
    </dxf>
    <dxf>
      <fill>
        <patternFill>
          <bgColor theme="0" tint="-0.14996795556505021"/>
        </patternFill>
      </fill>
    </dxf>
    <dxf>
      <fill>
        <patternFill>
          <bgColor theme="6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160"/>
  <sheetViews>
    <sheetView tabSelected="1" zoomScale="71" zoomScaleNormal="71" workbookViewId="0"/>
  </sheetViews>
  <sheetFormatPr defaultColWidth="9.140625" defaultRowHeight="15.75"/>
  <cols>
    <col min="1" max="1" width="13.42578125" style="3" customWidth="1"/>
    <col min="2" max="2" width="59" style="3" customWidth="1"/>
    <col min="3" max="3" width="18" style="3" customWidth="1"/>
    <col min="4" max="4" width="11" style="3" customWidth="1"/>
    <col min="5" max="6" width="7.5703125" style="3" customWidth="1"/>
    <col min="7" max="7" width="9.5703125" style="3" customWidth="1"/>
    <col min="8" max="8" width="7.5703125" style="3" customWidth="1"/>
    <col min="9" max="9" width="9.5703125" style="3" customWidth="1"/>
    <col min="10" max="11" width="7.5703125" style="3" customWidth="1"/>
    <col min="12" max="12" width="8.85546875" style="3" bestFit="1" customWidth="1"/>
    <col min="13" max="13" width="7.5703125" style="3" customWidth="1"/>
    <col min="14" max="14" width="12.5703125" style="3" bestFit="1" customWidth="1"/>
    <col min="15" max="15" width="9.42578125" style="3" bestFit="1" customWidth="1"/>
    <col min="16" max="16" width="12.5703125" style="3" bestFit="1" customWidth="1"/>
    <col min="17" max="17" width="10.85546875" style="3" bestFit="1" customWidth="1"/>
    <col min="18" max="18" width="12.5703125" style="3" bestFit="1" customWidth="1"/>
    <col min="19" max="19" width="10.85546875" style="3" bestFit="1" customWidth="1"/>
    <col min="20" max="20" width="12.5703125" style="3" bestFit="1" customWidth="1"/>
    <col min="21" max="21" width="9.42578125" style="3" bestFit="1" customWidth="1"/>
    <col min="22" max="22" width="12.5703125" style="3" bestFit="1" customWidth="1"/>
    <col min="23" max="23" width="9.42578125" style="3" bestFit="1" customWidth="1"/>
    <col min="24" max="24" width="59.42578125" style="14" customWidth="1"/>
    <col min="25" max="251" width="9.140625" style="3"/>
    <col min="252" max="252" width="7.140625" style="3" customWidth="1"/>
    <col min="253" max="253" width="22.5703125" style="3" customWidth="1"/>
    <col min="254" max="254" width="12" style="3" customWidth="1"/>
    <col min="255" max="264" width="7.5703125" style="3" customWidth="1"/>
    <col min="265" max="274" width="6.5703125" style="3" customWidth="1"/>
    <col min="275" max="275" width="11.5703125" style="3" customWidth="1"/>
    <col min="276" max="507" width="9.140625" style="3"/>
    <col min="508" max="508" width="7.140625" style="3" customWidth="1"/>
    <col min="509" max="509" width="22.5703125" style="3" customWidth="1"/>
    <col min="510" max="510" width="12" style="3" customWidth="1"/>
    <col min="511" max="520" width="7.5703125" style="3" customWidth="1"/>
    <col min="521" max="530" width="6.5703125" style="3" customWidth="1"/>
    <col min="531" max="531" width="11.5703125" style="3" customWidth="1"/>
    <col min="532" max="763" width="9.140625" style="3"/>
    <col min="764" max="764" width="7.140625" style="3" customWidth="1"/>
    <col min="765" max="765" width="22.5703125" style="3" customWidth="1"/>
    <col min="766" max="766" width="12" style="3" customWidth="1"/>
    <col min="767" max="776" width="7.5703125" style="3" customWidth="1"/>
    <col min="777" max="786" width="6.5703125" style="3" customWidth="1"/>
    <col min="787" max="787" width="11.5703125" style="3" customWidth="1"/>
    <col min="788" max="1019" width="9.140625" style="3"/>
    <col min="1020" max="1020" width="7.140625" style="3" customWidth="1"/>
    <col min="1021" max="1021" width="22.5703125" style="3" customWidth="1"/>
    <col min="1022" max="1022" width="12" style="3" customWidth="1"/>
    <col min="1023" max="1032" width="7.5703125" style="3" customWidth="1"/>
    <col min="1033" max="1042" width="6.5703125" style="3" customWidth="1"/>
    <col min="1043" max="1043" width="11.5703125" style="3" customWidth="1"/>
    <col min="1044" max="1275" width="9.140625" style="3"/>
    <col min="1276" max="1276" width="7.140625" style="3" customWidth="1"/>
    <col min="1277" max="1277" width="22.5703125" style="3" customWidth="1"/>
    <col min="1278" max="1278" width="12" style="3" customWidth="1"/>
    <col min="1279" max="1288" width="7.5703125" style="3" customWidth="1"/>
    <col min="1289" max="1298" width="6.5703125" style="3" customWidth="1"/>
    <col min="1299" max="1299" width="11.5703125" style="3" customWidth="1"/>
    <col min="1300" max="1531" width="9.140625" style="3"/>
    <col min="1532" max="1532" width="7.140625" style="3" customWidth="1"/>
    <col min="1533" max="1533" width="22.5703125" style="3" customWidth="1"/>
    <col min="1534" max="1534" width="12" style="3" customWidth="1"/>
    <col min="1535" max="1544" width="7.5703125" style="3" customWidth="1"/>
    <col min="1545" max="1554" width="6.5703125" style="3" customWidth="1"/>
    <col min="1555" max="1555" width="11.5703125" style="3" customWidth="1"/>
    <col min="1556" max="1787" width="9.140625" style="3"/>
    <col min="1788" max="1788" width="7.140625" style="3" customWidth="1"/>
    <col min="1789" max="1789" width="22.5703125" style="3" customWidth="1"/>
    <col min="1790" max="1790" width="12" style="3" customWidth="1"/>
    <col min="1791" max="1800" width="7.5703125" style="3" customWidth="1"/>
    <col min="1801" max="1810" width="6.5703125" style="3" customWidth="1"/>
    <col min="1811" max="1811" width="11.5703125" style="3" customWidth="1"/>
    <col min="1812" max="2043" width="9.140625" style="3"/>
    <col min="2044" max="2044" width="7.140625" style="3" customWidth="1"/>
    <col min="2045" max="2045" width="22.5703125" style="3" customWidth="1"/>
    <col min="2046" max="2046" width="12" style="3" customWidth="1"/>
    <col min="2047" max="2056" width="7.5703125" style="3" customWidth="1"/>
    <col min="2057" max="2066" width="6.5703125" style="3" customWidth="1"/>
    <col min="2067" max="2067" width="11.5703125" style="3" customWidth="1"/>
    <col min="2068" max="2299" width="9.140625" style="3"/>
    <col min="2300" max="2300" width="7.140625" style="3" customWidth="1"/>
    <col min="2301" max="2301" width="22.5703125" style="3" customWidth="1"/>
    <col min="2302" max="2302" width="12" style="3" customWidth="1"/>
    <col min="2303" max="2312" width="7.5703125" style="3" customWidth="1"/>
    <col min="2313" max="2322" width="6.5703125" style="3" customWidth="1"/>
    <col min="2323" max="2323" width="11.5703125" style="3" customWidth="1"/>
    <col min="2324" max="2555" width="9.140625" style="3"/>
    <col min="2556" max="2556" width="7.140625" style="3" customWidth="1"/>
    <col min="2557" max="2557" width="22.5703125" style="3" customWidth="1"/>
    <col min="2558" max="2558" width="12" style="3" customWidth="1"/>
    <col min="2559" max="2568" width="7.5703125" style="3" customWidth="1"/>
    <col min="2569" max="2578" width="6.5703125" style="3" customWidth="1"/>
    <col min="2579" max="2579" width="11.5703125" style="3" customWidth="1"/>
    <col min="2580" max="2811" width="9.140625" style="3"/>
    <col min="2812" max="2812" width="7.140625" style="3" customWidth="1"/>
    <col min="2813" max="2813" width="22.5703125" style="3" customWidth="1"/>
    <col min="2814" max="2814" width="12" style="3" customWidth="1"/>
    <col min="2815" max="2824" width="7.5703125" style="3" customWidth="1"/>
    <col min="2825" max="2834" width="6.5703125" style="3" customWidth="1"/>
    <col min="2835" max="2835" width="11.5703125" style="3" customWidth="1"/>
    <col min="2836" max="3067" width="9.140625" style="3"/>
    <col min="3068" max="3068" width="7.140625" style="3" customWidth="1"/>
    <col min="3069" max="3069" width="22.5703125" style="3" customWidth="1"/>
    <col min="3070" max="3070" width="12" style="3" customWidth="1"/>
    <col min="3071" max="3080" width="7.5703125" style="3" customWidth="1"/>
    <col min="3081" max="3090" width="6.5703125" style="3" customWidth="1"/>
    <col min="3091" max="3091" width="11.5703125" style="3" customWidth="1"/>
    <col min="3092" max="3323" width="9.140625" style="3"/>
    <col min="3324" max="3324" width="7.140625" style="3" customWidth="1"/>
    <col min="3325" max="3325" width="22.5703125" style="3" customWidth="1"/>
    <col min="3326" max="3326" width="12" style="3" customWidth="1"/>
    <col min="3327" max="3336" width="7.5703125" style="3" customWidth="1"/>
    <col min="3337" max="3346" width="6.5703125" style="3" customWidth="1"/>
    <col min="3347" max="3347" width="11.5703125" style="3" customWidth="1"/>
    <col min="3348" max="3579" width="9.140625" style="3"/>
    <col min="3580" max="3580" width="7.140625" style="3" customWidth="1"/>
    <col min="3581" max="3581" width="22.5703125" style="3" customWidth="1"/>
    <col min="3582" max="3582" width="12" style="3" customWidth="1"/>
    <col min="3583" max="3592" width="7.5703125" style="3" customWidth="1"/>
    <col min="3593" max="3602" width="6.5703125" style="3" customWidth="1"/>
    <col min="3603" max="3603" width="11.5703125" style="3" customWidth="1"/>
    <col min="3604" max="3835" width="9.140625" style="3"/>
    <col min="3836" max="3836" width="7.140625" style="3" customWidth="1"/>
    <col min="3837" max="3837" width="22.5703125" style="3" customWidth="1"/>
    <col min="3838" max="3838" width="12" style="3" customWidth="1"/>
    <col min="3839" max="3848" width="7.5703125" style="3" customWidth="1"/>
    <col min="3849" max="3858" width="6.5703125" style="3" customWidth="1"/>
    <col min="3859" max="3859" width="11.5703125" style="3" customWidth="1"/>
    <col min="3860" max="4091" width="9.140625" style="3"/>
    <col min="4092" max="4092" width="7.140625" style="3" customWidth="1"/>
    <col min="4093" max="4093" width="22.5703125" style="3" customWidth="1"/>
    <col min="4094" max="4094" width="12" style="3" customWidth="1"/>
    <col min="4095" max="4104" width="7.5703125" style="3" customWidth="1"/>
    <col min="4105" max="4114" width="6.5703125" style="3" customWidth="1"/>
    <col min="4115" max="4115" width="11.5703125" style="3" customWidth="1"/>
    <col min="4116" max="4347" width="9.140625" style="3"/>
    <col min="4348" max="4348" width="7.140625" style="3" customWidth="1"/>
    <col min="4349" max="4349" width="22.5703125" style="3" customWidth="1"/>
    <col min="4350" max="4350" width="12" style="3" customWidth="1"/>
    <col min="4351" max="4360" width="7.5703125" style="3" customWidth="1"/>
    <col min="4361" max="4370" width="6.5703125" style="3" customWidth="1"/>
    <col min="4371" max="4371" width="11.5703125" style="3" customWidth="1"/>
    <col min="4372" max="4603" width="9.140625" style="3"/>
    <col min="4604" max="4604" width="7.140625" style="3" customWidth="1"/>
    <col min="4605" max="4605" width="22.5703125" style="3" customWidth="1"/>
    <col min="4606" max="4606" width="12" style="3" customWidth="1"/>
    <col min="4607" max="4616" width="7.5703125" style="3" customWidth="1"/>
    <col min="4617" max="4626" width="6.5703125" style="3" customWidth="1"/>
    <col min="4627" max="4627" width="11.5703125" style="3" customWidth="1"/>
    <col min="4628" max="4859" width="9.140625" style="3"/>
    <col min="4860" max="4860" width="7.140625" style="3" customWidth="1"/>
    <col min="4861" max="4861" width="22.5703125" style="3" customWidth="1"/>
    <col min="4862" max="4862" width="12" style="3" customWidth="1"/>
    <col min="4863" max="4872" width="7.5703125" style="3" customWidth="1"/>
    <col min="4873" max="4882" width="6.5703125" style="3" customWidth="1"/>
    <col min="4883" max="4883" width="11.5703125" style="3" customWidth="1"/>
    <col min="4884" max="5115" width="9.140625" style="3"/>
    <col min="5116" max="5116" width="7.140625" style="3" customWidth="1"/>
    <col min="5117" max="5117" width="22.5703125" style="3" customWidth="1"/>
    <col min="5118" max="5118" width="12" style="3" customWidth="1"/>
    <col min="5119" max="5128" width="7.5703125" style="3" customWidth="1"/>
    <col min="5129" max="5138" width="6.5703125" style="3" customWidth="1"/>
    <col min="5139" max="5139" width="11.5703125" style="3" customWidth="1"/>
    <col min="5140" max="5371" width="9.140625" style="3"/>
    <col min="5372" max="5372" width="7.140625" style="3" customWidth="1"/>
    <col min="5373" max="5373" width="22.5703125" style="3" customWidth="1"/>
    <col min="5374" max="5374" width="12" style="3" customWidth="1"/>
    <col min="5375" max="5384" width="7.5703125" style="3" customWidth="1"/>
    <col min="5385" max="5394" width="6.5703125" style="3" customWidth="1"/>
    <col min="5395" max="5395" width="11.5703125" style="3" customWidth="1"/>
    <col min="5396" max="5627" width="9.140625" style="3"/>
    <col min="5628" max="5628" width="7.140625" style="3" customWidth="1"/>
    <col min="5629" max="5629" width="22.5703125" style="3" customWidth="1"/>
    <col min="5630" max="5630" width="12" style="3" customWidth="1"/>
    <col min="5631" max="5640" width="7.5703125" style="3" customWidth="1"/>
    <col min="5641" max="5650" width="6.5703125" style="3" customWidth="1"/>
    <col min="5651" max="5651" width="11.5703125" style="3" customWidth="1"/>
    <col min="5652" max="5883" width="9.140625" style="3"/>
    <col min="5884" max="5884" width="7.140625" style="3" customWidth="1"/>
    <col min="5885" max="5885" width="22.5703125" style="3" customWidth="1"/>
    <col min="5886" max="5886" width="12" style="3" customWidth="1"/>
    <col min="5887" max="5896" width="7.5703125" style="3" customWidth="1"/>
    <col min="5897" max="5906" width="6.5703125" style="3" customWidth="1"/>
    <col min="5907" max="5907" width="11.5703125" style="3" customWidth="1"/>
    <col min="5908" max="6139" width="9.140625" style="3"/>
    <col min="6140" max="6140" width="7.140625" style="3" customWidth="1"/>
    <col min="6141" max="6141" width="22.5703125" style="3" customWidth="1"/>
    <col min="6142" max="6142" width="12" style="3" customWidth="1"/>
    <col min="6143" max="6152" width="7.5703125" style="3" customWidth="1"/>
    <col min="6153" max="6162" width="6.5703125" style="3" customWidth="1"/>
    <col min="6163" max="6163" width="11.5703125" style="3" customWidth="1"/>
    <col min="6164" max="6395" width="9.140625" style="3"/>
    <col min="6396" max="6396" width="7.140625" style="3" customWidth="1"/>
    <col min="6397" max="6397" width="22.5703125" style="3" customWidth="1"/>
    <col min="6398" max="6398" width="12" style="3" customWidth="1"/>
    <col min="6399" max="6408" width="7.5703125" style="3" customWidth="1"/>
    <col min="6409" max="6418" width="6.5703125" style="3" customWidth="1"/>
    <col min="6419" max="6419" width="11.5703125" style="3" customWidth="1"/>
    <col min="6420" max="6651" width="9.140625" style="3"/>
    <col min="6652" max="6652" width="7.140625" style="3" customWidth="1"/>
    <col min="6653" max="6653" width="22.5703125" style="3" customWidth="1"/>
    <col min="6654" max="6654" width="12" style="3" customWidth="1"/>
    <col min="6655" max="6664" width="7.5703125" style="3" customWidth="1"/>
    <col min="6665" max="6674" width="6.5703125" style="3" customWidth="1"/>
    <col min="6675" max="6675" width="11.5703125" style="3" customWidth="1"/>
    <col min="6676" max="6907" width="9.140625" style="3"/>
    <col min="6908" max="6908" width="7.140625" style="3" customWidth="1"/>
    <col min="6909" max="6909" width="22.5703125" style="3" customWidth="1"/>
    <col min="6910" max="6910" width="12" style="3" customWidth="1"/>
    <col min="6911" max="6920" width="7.5703125" style="3" customWidth="1"/>
    <col min="6921" max="6930" width="6.5703125" style="3" customWidth="1"/>
    <col min="6931" max="6931" width="11.5703125" style="3" customWidth="1"/>
    <col min="6932" max="7163" width="9.140625" style="3"/>
    <col min="7164" max="7164" width="7.140625" style="3" customWidth="1"/>
    <col min="7165" max="7165" width="22.5703125" style="3" customWidth="1"/>
    <col min="7166" max="7166" width="12" style="3" customWidth="1"/>
    <col min="7167" max="7176" width="7.5703125" style="3" customWidth="1"/>
    <col min="7177" max="7186" width="6.5703125" style="3" customWidth="1"/>
    <col min="7187" max="7187" width="11.5703125" style="3" customWidth="1"/>
    <col min="7188" max="7419" width="9.140625" style="3"/>
    <col min="7420" max="7420" width="7.140625" style="3" customWidth="1"/>
    <col min="7421" max="7421" width="22.5703125" style="3" customWidth="1"/>
    <col min="7422" max="7422" width="12" style="3" customWidth="1"/>
    <col min="7423" max="7432" width="7.5703125" style="3" customWidth="1"/>
    <col min="7433" max="7442" width="6.5703125" style="3" customWidth="1"/>
    <col min="7443" max="7443" width="11.5703125" style="3" customWidth="1"/>
    <col min="7444" max="7675" width="9.140625" style="3"/>
    <col min="7676" max="7676" width="7.140625" style="3" customWidth="1"/>
    <col min="7677" max="7677" width="22.5703125" style="3" customWidth="1"/>
    <col min="7678" max="7678" width="12" style="3" customWidth="1"/>
    <col min="7679" max="7688" width="7.5703125" style="3" customWidth="1"/>
    <col min="7689" max="7698" width="6.5703125" style="3" customWidth="1"/>
    <col min="7699" max="7699" width="11.5703125" style="3" customWidth="1"/>
    <col min="7700" max="7931" width="9.140625" style="3"/>
    <col min="7932" max="7932" width="7.140625" style="3" customWidth="1"/>
    <col min="7933" max="7933" width="22.5703125" style="3" customWidth="1"/>
    <col min="7934" max="7934" width="12" style="3" customWidth="1"/>
    <col min="7935" max="7944" width="7.5703125" style="3" customWidth="1"/>
    <col min="7945" max="7954" width="6.5703125" style="3" customWidth="1"/>
    <col min="7955" max="7955" width="11.5703125" style="3" customWidth="1"/>
    <col min="7956" max="8187" width="9.140625" style="3"/>
    <col min="8188" max="8188" width="7.140625" style="3" customWidth="1"/>
    <col min="8189" max="8189" width="22.5703125" style="3" customWidth="1"/>
    <col min="8190" max="8190" width="12" style="3" customWidth="1"/>
    <col min="8191" max="8200" width="7.5703125" style="3" customWidth="1"/>
    <col min="8201" max="8210" width="6.5703125" style="3" customWidth="1"/>
    <col min="8211" max="8211" width="11.5703125" style="3" customWidth="1"/>
    <col min="8212" max="8443" width="9.140625" style="3"/>
    <col min="8444" max="8444" width="7.140625" style="3" customWidth="1"/>
    <col min="8445" max="8445" width="22.5703125" style="3" customWidth="1"/>
    <col min="8446" max="8446" width="12" style="3" customWidth="1"/>
    <col min="8447" max="8456" width="7.5703125" style="3" customWidth="1"/>
    <col min="8457" max="8466" width="6.5703125" style="3" customWidth="1"/>
    <col min="8467" max="8467" width="11.5703125" style="3" customWidth="1"/>
    <col min="8468" max="8699" width="9.140625" style="3"/>
    <col min="8700" max="8700" width="7.140625" style="3" customWidth="1"/>
    <col min="8701" max="8701" width="22.5703125" style="3" customWidth="1"/>
    <col min="8702" max="8702" width="12" style="3" customWidth="1"/>
    <col min="8703" max="8712" width="7.5703125" style="3" customWidth="1"/>
    <col min="8713" max="8722" width="6.5703125" style="3" customWidth="1"/>
    <col min="8723" max="8723" width="11.5703125" style="3" customWidth="1"/>
    <col min="8724" max="8955" width="9.140625" style="3"/>
    <col min="8956" max="8956" width="7.140625" style="3" customWidth="1"/>
    <col min="8957" max="8957" width="22.5703125" style="3" customWidth="1"/>
    <col min="8958" max="8958" width="12" style="3" customWidth="1"/>
    <col min="8959" max="8968" width="7.5703125" style="3" customWidth="1"/>
    <col min="8969" max="8978" width="6.5703125" style="3" customWidth="1"/>
    <col min="8979" max="8979" width="11.5703125" style="3" customWidth="1"/>
    <col min="8980" max="9211" width="9.140625" style="3"/>
    <col min="9212" max="9212" width="7.140625" style="3" customWidth="1"/>
    <col min="9213" max="9213" width="22.5703125" style="3" customWidth="1"/>
    <col min="9214" max="9214" width="12" style="3" customWidth="1"/>
    <col min="9215" max="9224" width="7.5703125" style="3" customWidth="1"/>
    <col min="9225" max="9234" width="6.5703125" style="3" customWidth="1"/>
    <col min="9235" max="9235" width="11.5703125" style="3" customWidth="1"/>
    <col min="9236" max="9467" width="9.140625" style="3"/>
    <col min="9468" max="9468" width="7.140625" style="3" customWidth="1"/>
    <col min="9469" max="9469" width="22.5703125" style="3" customWidth="1"/>
    <col min="9470" max="9470" width="12" style="3" customWidth="1"/>
    <col min="9471" max="9480" width="7.5703125" style="3" customWidth="1"/>
    <col min="9481" max="9490" width="6.5703125" style="3" customWidth="1"/>
    <col min="9491" max="9491" width="11.5703125" style="3" customWidth="1"/>
    <col min="9492" max="9723" width="9.140625" style="3"/>
    <col min="9724" max="9724" width="7.140625" style="3" customWidth="1"/>
    <col min="9725" max="9725" width="22.5703125" style="3" customWidth="1"/>
    <col min="9726" max="9726" width="12" style="3" customWidth="1"/>
    <col min="9727" max="9736" width="7.5703125" style="3" customWidth="1"/>
    <col min="9737" max="9746" width="6.5703125" style="3" customWidth="1"/>
    <col min="9747" max="9747" width="11.5703125" style="3" customWidth="1"/>
    <col min="9748" max="9979" width="9.140625" style="3"/>
    <col min="9980" max="9980" width="7.140625" style="3" customWidth="1"/>
    <col min="9981" max="9981" width="22.5703125" style="3" customWidth="1"/>
    <col min="9982" max="9982" width="12" style="3" customWidth="1"/>
    <col min="9983" max="9992" width="7.5703125" style="3" customWidth="1"/>
    <col min="9993" max="10002" width="6.5703125" style="3" customWidth="1"/>
    <col min="10003" max="10003" width="11.5703125" style="3" customWidth="1"/>
    <col min="10004" max="10235" width="9.140625" style="3"/>
    <col min="10236" max="10236" width="7.140625" style="3" customWidth="1"/>
    <col min="10237" max="10237" width="22.5703125" style="3" customWidth="1"/>
    <col min="10238" max="10238" width="12" style="3" customWidth="1"/>
    <col min="10239" max="10248" width="7.5703125" style="3" customWidth="1"/>
    <col min="10249" max="10258" width="6.5703125" style="3" customWidth="1"/>
    <col min="10259" max="10259" width="11.5703125" style="3" customWidth="1"/>
    <col min="10260" max="10491" width="9.140625" style="3"/>
    <col min="10492" max="10492" width="7.140625" style="3" customWidth="1"/>
    <col min="10493" max="10493" width="22.5703125" style="3" customWidth="1"/>
    <col min="10494" max="10494" width="12" style="3" customWidth="1"/>
    <col min="10495" max="10504" width="7.5703125" style="3" customWidth="1"/>
    <col min="10505" max="10514" width="6.5703125" style="3" customWidth="1"/>
    <col min="10515" max="10515" width="11.5703125" style="3" customWidth="1"/>
    <col min="10516" max="10747" width="9.140625" style="3"/>
    <col min="10748" max="10748" width="7.140625" style="3" customWidth="1"/>
    <col min="10749" max="10749" width="22.5703125" style="3" customWidth="1"/>
    <col min="10750" max="10750" width="12" style="3" customWidth="1"/>
    <col min="10751" max="10760" width="7.5703125" style="3" customWidth="1"/>
    <col min="10761" max="10770" width="6.5703125" style="3" customWidth="1"/>
    <col min="10771" max="10771" width="11.5703125" style="3" customWidth="1"/>
    <col min="10772" max="11003" width="9.140625" style="3"/>
    <col min="11004" max="11004" width="7.140625" style="3" customWidth="1"/>
    <col min="11005" max="11005" width="22.5703125" style="3" customWidth="1"/>
    <col min="11006" max="11006" width="12" style="3" customWidth="1"/>
    <col min="11007" max="11016" width="7.5703125" style="3" customWidth="1"/>
    <col min="11017" max="11026" width="6.5703125" style="3" customWidth="1"/>
    <col min="11027" max="11027" width="11.5703125" style="3" customWidth="1"/>
    <col min="11028" max="11259" width="9.140625" style="3"/>
    <col min="11260" max="11260" width="7.140625" style="3" customWidth="1"/>
    <col min="11261" max="11261" width="22.5703125" style="3" customWidth="1"/>
    <col min="11262" max="11262" width="12" style="3" customWidth="1"/>
    <col min="11263" max="11272" width="7.5703125" style="3" customWidth="1"/>
    <col min="11273" max="11282" width="6.5703125" style="3" customWidth="1"/>
    <col min="11283" max="11283" width="11.5703125" style="3" customWidth="1"/>
    <col min="11284" max="11515" width="9.140625" style="3"/>
    <col min="11516" max="11516" width="7.140625" style="3" customWidth="1"/>
    <col min="11517" max="11517" width="22.5703125" style="3" customWidth="1"/>
    <col min="11518" max="11518" width="12" style="3" customWidth="1"/>
    <col min="11519" max="11528" width="7.5703125" style="3" customWidth="1"/>
    <col min="11529" max="11538" width="6.5703125" style="3" customWidth="1"/>
    <col min="11539" max="11539" width="11.5703125" style="3" customWidth="1"/>
    <col min="11540" max="11771" width="9.140625" style="3"/>
    <col min="11772" max="11772" width="7.140625" style="3" customWidth="1"/>
    <col min="11773" max="11773" width="22.5703125" style="3" customWidth="1"/>
    <col min="11774" max="11774" width="12" style="3" customWidth="1"/>
    <col min="11775" max="11784" width="7.5703125" style="3" customWidth="1"/>
    <col min="11785" max="11794" width="6.5703125" style="3" customWidth="1"/>
    <col min="11795" max="11795" width="11.5703125" style="3" customWidth="1"/>
    <col min="11796" max="12027" width="9.140625" style="3"/>
    <col min="12028" max="12028" width="7.140625" style="3" customWidth="1"/>
    <col min="12029" max="12029" width="22.5703125" style="3" customWidth="1"/>
    <col min="12030" max="12030" width="12" style="3" customWidth="1"/>
    <col min="12031" max="12040" width="7.5703125" style="3" customWidth="1"/>
    <col min="12041" max="12050" width="6.5703125" style="3" customWidth="1"/>
    <col min="12051" max="12051" width="11.5703125" style="3" customWidth="1"/>
    <col min="12052" max="12283" width="9.140625" style="3"/>
    <col min="12284" max="12284" width="7.140625" style="3" customWidth="1"/>
    <col min="12285" max="12285" width="22.5703125" style="3" customWidth="1"/>
    <col min="12286" max="12286" width="12" style="3" customWidth="1"/>
    <col min="12287" max="12296" width="7.5703125" style="3" customWidth="1"/>
    <col min="12297" max="12306" width="6.5703125" style="3" customWidth="1"/>
    <col min="12307" max="12307" width="11.5703125" style="3" customWidth="1"/>
    <col min="12308" max="12539" width="9.140625" style="3"/>
    <col min="12540" max="12540" width="7.140625" style="3" customWidth="1"/>
    <col min="12541" max="12541" width="22.5703125" style="3" customWidth="1"/>
    <col min="12542" max="12542" width="12" style="3" customWidth="1"/>
    <col min="12543" max="12552" width="7.5703125" style="3" customWidth="1"/>
    <col min="12553" max="12562" width="6.5703125" style="3" customWidth="1"/>
    <col min="12563" max="12563" width="11.5703125" style="3" customWidth="1"/>
    <col min="12564" max="12795" width="9.140625" style="3"/>
    <col min="12796" max="12796" width="7.140625" style="3" customWidth="1"/>
    <col min="12797" max="12797" width="22.5703125" style="3" customWidth="1"/>
    <col min="12798" max="12798" width="12" style="3" customWidth="1"/>
    <col min="12799" max="12808" width="7.5703125" style="3" customWidth="1"/>
    <col min="12809" max="12818" width="6.5703125" style="3" customWidth="1"/>
    <col min="12819" max="12819" width="11.5703125" style="3" customWidth="1"/>
    <col min="12820" max="13051" width="9.140625" style="3"/>
    <col min="13052" max="13052" width="7.140625" style="3" customWidth="1"/>
    <col min="13053" max="13053" width="22.5703125" style="3" customWidth="1"/>
    <col min="13054" max="13054" width="12" style="3" customWidth="1"/>
    <col min="13055" max="13064" width="7.5703125" style="3" customWidth="1"/>
    <col min="13065" max="13074" width="6.5703125" style="3" customWidth="1"/>
    <col min="13075" max="13075" width="11.5703125" style="3" customWidth="1"/>
    <col min="13076" max="13307" width="9.140625" style="3"/>
    <col min="13308" max="13308" width="7.140625" style="3" customWidth="1"/>
    <col min="13309" max="13309" width="22.5703125" style="3" customWidth="1"/>
    <col min="13310" max="13310" width="12" style="3" customWidth="1"/>
    <col min="13311" max="13320" width="7.5703125" style="3" customWidth="1"/>
    <col min="13321" max="13330" width="6.5703125" style="3" customWidth="1"/>
    <col min="13331" max="13331" width="11.5703125" style="3" customWidth="1"/>
    <col min="13332" max="13563" width="9.140625" style="3"/>
    <col min="13564" max="13564" width="7.140625" style="3" customWidth="1"/>
    <col min="13565" max="13565" width="22.5703125" style="3" customWidth="1"/>
    <col min="13566" max="13566" width="12" style="3" customWidth="1"/>
    <col min="13567" max="13576" width="7.5703125" style="3" customWidth="1"/>
    <col min="13577" max="13586" width="6.5703125" style="3" customWidth="1"/>
    <col min="13587" max="13587" width="11.5703125" style="3" customWidth="1"/>
    <col min="13588" max="13819" width="9.140625" style="3"/>
    <col min="13820" max="13820" width="7.140625" style="3" customWidth="1"/>
    <col min="13821" max="13821" width="22.5703125" style="3" customWidth="1"/>
    <col min="13822" max="13822" width="12" style="3" customWidth="1"/>
    <col min="13823" max="13832" width="7.5703125" style="3" customWidth="1"/>
    <col min="13833" max="13842" width="6.5703125" style="3" customWidth="1"/>
    <col min="13843" max="13843" width="11.5703125" style="3" customWidth="1"/>
    <col min="13844" max="14075" width="9.140625" style="3"/>
    <col min="14076" max="14076" width="7.140625" style="3" customWidth="1"/>
    <col min="14077" max="14077" width="22.5703125" style="3" customWidth="1"/>
    <col min="14078" max="14078" width="12" style="3" customWidth="1"/>
    <col min="14079" max="14088" width="7.5703125" style="3" customWidth="1"/>
    <col min="14089" max="14098" width="6.5703125" style="3" customWidth="1"/>
    <col min="14099" max="14099" width="11.5703125" style="3" customWidth="1"/>
    <col min="14100" max="14331" width="9.140625" style="3"/>
    <col min="14332" max="14332" width="7.140625" style="3" customWidth="1"/>
    <col min="14333" max="14333" width="22.5703125" style="3" customWidth="1"/>
    <col min="14334" max="14334" width="12" style="3" customWidth="1"/>
    <col min="14335" max="14344" width="7.5703125" style="3" customWidth="1"/>
    <col min="14345" max="14354" width="6.5703125" style="3" customWidth="1"/>
    <col min="14355" max="14355" width="11.5703125" style="3" customWidth="1"/>
    <col min="14356" max="14587" width="9.140625" style="3"/>
    <col min="14588" max="14588" width="7.140625" style="3" customWidth="1"/>
    <col min="14589" max="14589" width="22.5703125" style="3" customWidth="1"/>
    <col min="14590" max="14590" width="12" style="3" customWidth="1"/>
    <col min="14591" max="14600" width="7.5703125" style="3" customWidth="1"/>
    <col min="14601" max="14610" width="6.5703125" style="3" customWidth="1"/>
    <col min="14611" max="14611" width="11.5703125" style="3" customWidth="1"/>
    <col min="14612" max="14843" width="9.140625" style="3"/>
    <col min="14844" max="14844" width="7.140625" style="3" customWidth="1"/>
    <col min="14845" max="14845" width="22.5703125" style="3" customWidth="1"/>
    <col min="14846" max="14846" width="12" style="3" customWidth="1"/>
    <col min="14847" max="14856" width="7.5703125" style="3" customWidth="1"/>
    <col min="14857" max="14866" width="6.5703125" style="3" customWidth="1"/>
    <col min="14867" max="14867" width="11.5703125" style="3" customWidth="1"/>
    <col min="14868" max="15099" width="9.140625" style="3"/>
    <col min="15100" max="15100" width="7.140625" style="3" customWidth="1"/>
    <col min="15101" max="15101" width="22.5703125" style="3" customWidth="1"/>
    <col min="15102" max="15102" width="12" style="3" customWidth="1"/>
    <col min="15103" max="15112" width="7.5703125" style="3" customWidth="1"/>
    <col min="15113" max="15122" width="6.5703125" style="3" customWidth="1"/>
    <col min="15123" max="15123" width="11.5703125" style="3" customWidth="1"/>
    <col min="15124" max="15355" width="9.140625" style="3"/>
    <col min="15356" max="15356" width="7.140625" style="3" customWidth="1"/>
    <col min="15357" max="15357" width="22.5703125" style="3" customWidth="1"/>
    <col min="15358" max="15358" width="12" style="3" customWidth="1"/>
    <col min="15359" max="15368" width="7.5703125" style="3" customWidth="1"/>
    <col min="15369" max="15378" width="6.5703125" style="3" customWidth="1"/>
    <col min="15379" max="15379" width="11.5703125" style="3" customWidth="1"/>
    <col min="15380" max="15611" width="9.140625" style="3"/>
    <col min="15612" max="15612" width="7.140625" style="3" customWidth="1"/>
    <col min="15613" max="15613" width="22.5703125" style="3" customWidth="1"/>
    <col min="15614" max="15614" width="12" style="3" customWidth="1"/>
    <col min="15615" max="15624" width="7.5703125" style="3" customWidth="1"/>
    <col min="15625" max="15634" width="6.5703125" style="3" customWidth="1"/>
    <col min="15635" max="15635" width="11.5703125" style="3" customWidth="1"/>
    <col min="15636" max="15867" width="9.140625" style="3"/>
    <col min="15868" max="15868" width="7.140625" style="3" customWidth="1"/>
    <col min="15869" max="15869" width="22.5703125" style="3" customWidth="1"/>
    <col min="15870" max="15870" width="12" style="3" customWidth="1"/>
    <col min="15871" max="15880" width="7.5703125" style="3" customWidth="1"/>
    <col min="15881" max="15890" width="6.5703125" style="3" customWidth="1"/>
    <col min="15891" max="15891" width="11.5703125" style="3" customWidth="1"/>
    <col min="15892" max="16123" width="9.140625" style="3"/>
    <col min="16124" max="16124" width="7.140625" style="3" customWidth="1"/>
    <col min="16125" max="16125" width="22.5703125" style="3" customWidth="1"/>
    <col min="16126" max="16126" width="12" style="3" customWidth="1"/>
    <col min="16127" max="16136" width="7.5703125" style="3" customWidth="1"/>
    <col min="16137" max="16146" width="6.5703125" style="3" customWidth="1"/>
    <col min="16147" max="16147" width="11.5703125" style="3" customWidth="1"/>
    <col min="16148" max="16384" width="9.140625" style="3"/>
  </cols>
  <sheetData>
    <row r="1" spans="1:24">
      <c r="X1" s="6" t="s">
        <v>0</v>
      </c>
    </row>
    <row r="2" spans="1:24" ht="33.75" customHeight="1">
      <c r="P2" s="7"/>
      <c r="Q2" s="7"/>
      <c r="R2" s="7"/>
      <c r="S2" s="7"/>
      <c r="T2" s="7"/>
      <c r="U2" s="7"/>
      <c r="V2" s="8" t="s">
        <v>1</v>
      </c>
      <c r="W2" s="8"/>
      <c r="X2" s="8"/>
    </row>
    <row r="3" spans="1:24">
      <c r="A3" s="9" t="s">
        <v>2</v>
      </c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</row>
    <row r="4" spans="1:24">
      <c r="H4" s="10" t="s">
        <v>3</v>
      </c>
      <c r="I4" s="11">
        <v>12</v>
      </c>
      <c r="J4" s="12"/>
      <c r="K4" s="9" t="s">
        <v>281</v>
      </c>
      <c r="L4" s="9"/>
      <c r="M4" s="13">
        <v>2024</v>
      </c>
      <c r="N4" s="3" t="s">
        <v>4</v>
      </c>
    </row>
    <row r="6" spans="1:24">
      <c r="H6" s="10" t="s">
        <v>5</v>
      </c>
      <c r="I6" s="11" t="s">
        <v>6</v>
      </c>
      <c r="J6" s="11"/>
      <c r="K6" s="11"/>
      <c r="L6" s="11"/>
      <c r="M6" s="11"/>
      <c r="N6" s="11"/>
      <c r="O6" s="11"/>
      <c r="P6" s="11"/>
      <c r="Q6" s="11"/>
      <c r="R6" s="11"/>
    </row>
    <row r="7" spans="1:24">
      <c r="I7" s="15" t="s">
        <v>7</v>
      </c>
      <c r="J7" s="15"/>
      <c r="K7" s="15"/>
      <c r="L7" s="15"/>
      <c r="M7" s="15"/>
      <c r="N7" s="15"/>
      <c r="O7" s="15"/>
      <c r="P7" s="15"/>
      <c r="Q7" s="15"/>
      <c r="R7" s="15"/>
    </row>
    <row r="9" spans="1:24">
      <c r="K9" s="10" t="s">
        <v>8</v>
      </c>
      <c r="L9" s="11">
        <v>2024</v>
      </c>
      <c r="M9" s="12"/>
      <c r="N9" s="3" t="s">
        <v>9</v>
      </c>
    </row>
    <row r="11" spans="1:24">
      <c r="J11" s="10" t="s">
        <v>10</v>
      </c>
      <c r="K11" s="12" t="s">
        <v>428</v>
      </c>
      <c r="L11" s="12"/>
      <c r="M11" s="12"/>
      <c r="N11" s="12"/>
      <c r="O11" s="12"/>
      <c r="P11" s="12"/>
      <c r="Q11" s="12"/>
      <c r="R11" s="12"/>
      <c r="S11" s="12"/>
    </row>
    <row r="12" spans="1:24">
      <c r="K12" s="15" t="s">
        <v>11</v>
      </c>
      <c r="L12" s="15"/>
      <c r="M12" s="15"/>
      <c r="N12" s="15"/>
      <c r="O12" s="15"/>
      <c r="P12" s="15"/>
      <c r="Q12" s="15"/>
      <c r="R12" s="15"/>
      <c r="S12" s="15"/>
    </row>
    <row r="13" spans="1:24" s="16" customFormat="1">
      <c r="X13" s="17"/>
    </row>
    <row r="14" spans="1:24">
      <c r="A14" s="18" t="s">
        <v>12</v>
      </c>
      <c r="B14" s="18" t="s">
        <v>13</v>
      </c>
      <c r="C14" s="18" t="s">
        <v>14</v>
      </c>
      <c r="D14" s="19" t="s">
        <v>15</v>
      </c>
      <c r="E14" s="19"/>
      <c r="F14" s="19"/>
      <c r="G14" s="19"/>
      <c r="H14" s="19"/>
      <c r="I14" s="19"/>
      <c r="J14" s="19"/>
      <c r="K14" s="19"/>
      <c r="L14" s="19"/>
      <c r="M14" s="20"/>
      <c r="N14" s="21" t="s">
        <v>16</v>
      </c>
      <c r="O14" s="22"/>
      <c r="P14" s="22"/>
      <c r="Q14" s="22"/>
      <c r="R14" s="22"/>
      <c r="S14" s="22"/>
      <c r="T14" s="22"/>
      <c r="U14" s="22"/>
      <c r="V14" s="22"/>
      <c r="W14" s="23"/>
      <c r="X14" s="18" t="s">
        <v>17</v>
      </c>
    </row>
    <row r="15" spans="1:24">
      <c r="A15" s="24"/>
      <c r="B15" s="24"/>
      <c r="C15" s="24"/>
      <c r="D15" s="25" t="s">
        <v>18</v>
      </c>
      <c r="E15" s="19"/>
      <c r="F15" s="19"/>
      <c r="G15" s="19"/>
      <c r="H15" s="19"/>
      <c r="I15" s="19"/>
      <c r="J15" s="19"/>
      <c r="K15" s="19"/>
      <c r="L15" s="19"/>
      <c r="M15" s="20"/>
      <c r="N15" s="26"/>
      <c r="O15" s="27"/>
      <c r="P15" s="27"/>
      <c r="Q15" s="27"/>
      <c r="R15" s="27"/>
      <c r="S15" s="27"/>
      <c r="T15" s="27"/>
      <c r="U15" s="27"/>
      <c r="V15" s="27"/>
      <c r="W15" s="28"/>
      <c r="X15" s="24"/>
    </row>
    <row r="16" spans="1:24">
      <c r="A16" s="24"/>
      <c r="B16" s="24"/>
      <c r="C16" s="24"/>
      <c r="D16" s="25" t="s">
        <v>19</v>
      </c>
      <c r="E16" s="19"/>
      <c r="F16" s="19"/>
      <c r="G16" s="19"/>
      <c r="H16" s="20"/>
      <c r="I16" s="25" t="s">
        <v>20</v>
      </c>
      <c r="J16" s="19"/>
      <c r="K16" s="19"/>
      <c r="L16" s="19"/>
      <c r="M16" s="20"/>
      <c r="N16" s="29" t="s">
        <v>21</v>
      </c>
      <c r="O16" s="29"/>
      <c r="P16" s="29" t="s">
        <v>22</v>
      </c>
      <c r="Q16" s="29"/>
      <c r="R16" s="29" t="s">
        <v>23</v>
      </c>
      <c r="S16" s="29"/>
      <c r="T16" s="29" t="s">
        <v>24</v>
      </c>
      <c r="U16" s="29"/>
      <c r="V16" s="29" t="s">
        <v>25</v>
      </c>
      <c r="W16" s="29"/>
      <c r="X16" s="24"/>
    </row>
    <row r="17" spans="1:24">
      <c r="A17" s="24"/>
      <c r="B17" s="24"/>
      <c r="C17" s="24"/>
      <c r="D17" s="30" t="s">
        <v>21</v>
      </c>
      <c r="E17" s="30" t="s">
        <v>22</v>
      </c>
      <c r="F17" s="30" t="s">
        <v>23</v>
      </c>
      <c r="G17" s="30" t="s">
        <v>24</v>
      </c>
      <c r="H17" s="30" t="s">
        <v>26</v>
      </c>
      <c r="I17" s="30" t="s">
        <v>27</v>
      </c>
      <c r="J17" s="30" t="s">
        <v>22</v>
      </c>
      <c r="K17" s="30" t="s">
        <v>23</v>
      </c>
      <c r="L17" s="30" t="s">
        <v>24</v>
      </c>
      <c r="M17" s="30" t="s">
        <v>26</v>
      </c>
      <c r="N17" s="29"/>
      <c r="O17" s="29"/>
      <c r="P17" s="29"/>
      <c r="Q17" s="29"/>
      <c r="R17" s="29"/>
      <c r="S17" s="29"/>
      <c r="T17" s="29"/>
      <c r="U17" s="29"/>
      <c r="V17" s="29"/>
      <c r="W17" s="29"/>
      <c r="X17" s="24"/>
    </row>
    <row r="18" spans="1:24" ht="47.25">
      <c r="A18" s="31"/>
      <c r="B18" s="31"/>
      <c r="C18" s="31"/>
      <c r="D18" s="32"/>
      <c r="E18" s="32"/>
      <c r="F18" s="32"/>
      <c r="G18" s="32"/>
      <c r="H18" s="32"/>
      <c r="I18" s="32"/>
      <c r="J18" s="32"/>
      <c r="K18" s="32"/>
      <c r="L18" s="32"/>
      <c r="M18" s="32"/>
      <c r="N18" s="33" t="s">
        <v>28</v>
      </c>
      <c r="O18" s="33" t="s">
        <v>29</v>
      </c>
      <c r="P18" s="33" t="s">
        <v>28</v>
      </c>
      <c r="Q18" s="33" t="s">
        <v>29</v>
      </c>
      <c r="R18" s="33" t="s">
        <v>28</v>
      </c>
      <c r="S18" s="33" t="s">
        <v>29</v>
      </c>
      <c r="T18" s="33" t="s">
        <v>28</v>
      </c>
      <c r="U18" s="33" t="s">
        <v>29</v>
      </c>
      <c r="V18" s="33" t="s">
        <v>28</v>
      </c>
      <c r="W18" s="33" t="s">
        <v>29</v>
      </c>
      <c r="X18" s="31"/>
    </row>
    <row r="19" spans="1:24" ht="16.5" thickBot="1">
      <c r="A19" s="34">
        <v>1</v>
      </c>
      <c r="B19" s="34">
        <v>2</v>
      </c>
      <c r="C19" s="34">
        <v>3</v>
      </c>
      <c r="D19" s="35">
        <v>4</v>
      </c>
      <c r="E19" s="35">
        <v>5</v>
      </c>
      <c r="F19" s="35">
        <v>6</v>
      </c>
      <c r="G19" s="35">
        <v>7</v>
      </c>
      <c r="H19" s="35">
        <v>8</v>
      </c>
      <c r="I19" s="35">
        <v>9</v>
      </c>
      <c r="J19" s="35">
        <v>10</v>
      </c>
      <c r="K19" s="35">
        <v>11</v>
      </c>
      <c r="L19" s="35">
        <v>12</v>
      </c>
      <c r="M19" s="35">
        <v>13</v>
      </c>
      <c r="N19" s="35">
        <v>14</v>
      </c>
      <c r="O19" s="35">
        <v>15</v>
      </c>
      <c r="P19" s="35">
        <v>16</v>
      </c>
      <c r="Q19" s="35">
        <v>17</v>
      </c>
      <c r="R19" s="35">
        <v>18</v>
      </c>
      <c r="S19" s="35">
        <v>19</v>
      </c>
      <c r="T19" s="35">
        <v>20</v>
      </c>
      <c r="U19" s="35">
        <v>21</v>
      </c>
      <c r="V19" s="35">
        <v>22</v>
      </c>
      <c r="W19" s="35">
        <v>23</v>
      </c>
      <c r="X19" s="36">
        <v>24</v>
      </c>
    </row>
    <row r="20" spans="1:24" ht="16.5" thickBot="1">
      <c r="A20" s="43">
        <v>0</v>
      </c>
      <c r="B20" s="47" t="s">
        <v>30</v>
      </c>
      <c r="C20" s="48">
        <v>0</v>
      </c>
      <c r="D20" s="37">
        <f>D22+D34+D102+D147</f>
        <v>441.74267000000003</v>
      </c>
      <c r="E20" s="37">
        <f>E22+E34+E102+E147</f>
        <v>0</v>
      </c>
      <c r="F20" s="37">
        <f>F22+F34+F102+F147</f>
        <v>0</v>
      </c>
      <c r="G20" s="37">
        <f>G22+G34+G102+G147</f>
        <v>324.65267000000006</v>
      </c>
      <c r="H20" s="37">
        <f>H22+H34+H102+H147</f>
        <v>117.08999999999999</v>
      </c>
      <c r="I20" s="37">
        <f>I22+I34+I102+I147</f>
        <v>337.10059444999996</v>
      </c>
      <c r="J20" s="37">
        <f>J22+J34+J102+J147</f>
        <v>0</v>
      </c>
      <c r="K20" s="37">
        <f>K22+K34+K102+K147</f>
        <v>0</v>
      </c>
      <c r="L20" s="37">
        <f>L22+L34+L102+L147</f>
        <v>295.42571350400004</v>
      </c>
      <c r="M20" s="37">
        <f>M22+M34+M102+M147</f>
        <v>52.529594449999998</v>
      </c>
      <c r="N20" s="37">
        <f t="shared" ref="N20:N27" si="0">I20-D20</f>
        <v>-104.64207555000007</v>
      </c>
      <c r="O20" s="37">
        <f t="shared" ref="O20:O27" si="1">N20/D20*100</f>
        <v>-23.688469024285126</v>
      </c>
      <c r="P20" s="37">
        <f t="shared" ref="P20:P27" si="2">J20-E20</f>
        <v>0</v>
      </c>
      <c r="Q20" s="37" t="e">
        <f t="shared" ref="Q20:Q27" si="3">P20/E20*100</f>
        <v>#DIV/0!</v>
      </c>
      <c r="R20" s="37">
        <f t="shared" ref="R20:R27" si="4">K20-F20</f>
        <v>0</v>
      </c>
      <c r="S20" s="37" t="e">
        <f t="shared" ref="S20:S27" si="5">R20/F20*100</f>
        <v>#DIV/0!</v>
      </c>
      <c r="T20" s="37">
        <f t="shared" ref="T20:T27" si="6">L20-G20</f>
        <v>-29.226956496000014</v>
      </c>
      <c r="U20" s="37">
        <f t="shared" ref="U20:U27" si="7">T20/G20*100</f>
        <v>-9.0025307649556705</v>
      </c>
      <c r="V20" s="37">
        <f t="shared" ref="V20:V27" si="8">M20-H20</f>
        <v>-64.560405549999984</v>
      </c>
      <c r="W20" s="37">
        <f t="shared" ref="W20:W27" si="9">V20/H20*100</f>
        <v>-55.13742040310872</v>
      </c>
      <c r="X20" s="5" t="s">
        <v>31</v>
      </c>
    </row>
    <row r="21" spans="1:24">
      <c r="A21" s="4">
        <v>1</v>
      </c>
      <c r="B21" s="4" t="s">
        <v>32</v>
      </c>
      <c r="C21" s="4" t="s">
        <v>33</v>
      </c>
      <c r="D21" s="38">
        <f t="shared" ref="D21:M21" si="10">D20</f>
        <v>441.74267000000003</v>
      </c>
      <c r="E21" s="38">
        <f t="shared" si="10"/>
        <v>0</v>
      </c>
      <c r="F21" s="38">
        <f t="shared" si="10"/>
        <v>0</v>
      </c>
      <c r="G21" s="38">
        <f t="shared" si="10"/>
        <v>324.65267000000006</v>
      </c>
      <c r="H21" s="38">
        <f t="shared" si="10"/>
        <v>117.08999999999999</v>
      </c>
      <c r="I21" s="38">
        <f t="shared" si="10"/>
        <v>337.10059444999996</v>
      </c>
      <c r="J21" s="38">
        <f t="shared" si="10"/>
        <v>0</v>
      </c>
      <c r="K21" s="38">
        <f t="shared" si="10"/>
        <v>0</v>
      </c>
      <c r="L21" s="38">
        <f t="shared" si="10"/>
        <v>295.42571350400004</v>
      </c>
      <c r="M21" s="38">
        <f t="shared" si="10"/>
        <v>52.529594449999998</v>
      </c>
      <c r="N21" s="38">
        <f t="shared" si="0"/>
        <v>-104.64207555000007</v>
      </c>
      <c r="O21" s="38">
        <f t="shared" si="1"/>
        <v>-23.688469024285126</v>
      </c>
      <c r="P21" s="38">
        <f t="shared" si="2"/>
        <v>0</v>
      </c>
      <c r="Q21" s="38" t="e">
        <f t="shared" si="3"/>
        <v>#DIV/0!</v>
      </c>
      <c r="R21" s="38">
        <f t="shared" si="4"/>
        <v>0</v>
      </c>
      <c r="S21" s="38" t="e">
        <f t="shared" si="5"/>
        <v>#DIV/0!</v>
      </c>
      <c r="T21" s="38">
        <f t="shared" si="6"/>
        <v>-29.226956496000014</v>
      </c>
      <c r="U21" s="38">
        <f t="shared" si="7"/>
        <v>-9.0025307649556705</v>
      </c>
      <c r="V21" s="38">
        <f t="shared" si="8"/>
        <v>-64.560405549999984</v>
      </c>
      <c r="W21" s="38">
        <f t="shared" si="9"/>
        <v>-55.13742040310872</v>
      </c>
      <c r="X21" s="33" t="s">
        <v>31</v>
      </c>
    </row>
    <row r="22" spans="1:24">
      <c r="A22" s="2" t="s">
        <v>34</v>
      </c>
      <c r="B22" s="49" t="s">
        <v>35</v>
      </c>
      <c r="C22" s="4" t="s">
        <v>33</v>
      </c>
      <c r="D22" s="1">
        <f>D23</f>
        <v>323.14499999999998</v>
      </c>
      <c r="E22" s="1">
        <f t="shared" ref="E22:M22" si="11">E23</f>
        <v>0</v>
      </c>
      <c r="F22" s="1">
        <f t="shared" si="11"/>
        <v>0</v>
      </c>
      <c r="G22" s="1">
        <f t="shared" si="11"/>
        <v>209.22500000000002</v>
      </c>
      <c r="H22" s="1">
        <f t="shared" si="11"/>
        <v>113.91999999999999</v>
      </c>
      <c r="I22" s="1">
        <f t="shared" si="11"/>
        <v>174.90759444999998</v>
      </c>
      <c r="J22" s="1">
        <f t="shared" si="11"/>
        <v>0</v>
      </c>
      <c r="K22" s="1">
        <f t="shared" si="11"/>
        <v>0</v>
      </c>
      <c r="L22" s="1">
        <f t="shared" si="11"/>
        <v>133.90800000000002</v>
      </c>
      <c r="M22" s="1">
        <f t="shared" si="11"/>
        <v>40.999594449999996</v>
      </c>
      <c r="N22" s="1">
        <f t="shared" si="0"/>
        <v>-148.23740555000001</v>
      </c>
      <c r="O22" s="1">
        <f t="shared" si="1"/>
        <v>-45.873340311624816</v>
      </c>
      <c r="P22" s="1">
        <f t="shared" si="2"/>
        <v>0</v>
      </c>
      <c r="Q22" s="1" t="e">
        <f t="shared" si="3"/>
        <v>#DIV/0!</v>
      </c>
      <c r="R22" s="1">
        <f t="shared" si="4"/>
        <v>0</v>
      </c>
      <c r="S22" s="1" t="e">
        <f t="shared" si="5"/>
        <v>#DIV/0!</v>
      </c>
      <c r="T22" s="1">
        <f t="shared" si="6"/>
        <v>-75.317000000000007</v>
      </c>
      <c r="U22" s="1">
        <f t="shared" si="7"/>
        <v>-35.998088182578563</v>
      </c>
      <c r="V22" s="1">
        <f t="shared" si="8"/>
        <v>-72.920405549999998</v>
      </c>
      <c r="W22" s="1">
        <f t="shared" si="9"/>
        <v>-64.010187456109563</v>
      </c>
      <c r="X22" s="5" t="s">
        <v>31</v>
      </c>
    </row>
    <row r="23" spans="1:24" ht="31.5">
      <c r="A23" s="2" t="s">
        <v>36</v>
      </c>
      <c r="B23" s="49" t="s">
        <v>37</v>
      </c>
      <c r="C23" s="4" t="s">
        <v>33</v>
      </c>
      <c r="D23" s="1">
        <f>SUM(D24:D26)</f>
        <v>323.14499999999998</v>
      </c>
      <c r="E23" s="1">
        <f>SUM(E24:E26)</f>
        <v>0</v>
      </c>
      <c r="F23" s="1">
        <f t="shared" ref="F23:M23" si="12">SUM(F24:F26)</f>
        <v>0</v>
      </c>
      <c r="G23" s="1">
        <f t="shared" si="12"/>
        <v>209.22500000000002</v>
      </c>
      <c r="H23" s="1">
        <f t="shared" si="12"/>
        <v>113.91999999999999</v>
      </c>
      <c r="I23" s="1">
        <f t="shared" si="12"/>
        <v>174.90759444999998</v>
      </c>
      <c r="J23" s="1">
        <f t="shared" si="12"/>
        <v>0</v>
      </c>
      <c r="K23" s="1">
        <f t="shared" si="12"/>
        <v>0</v>
      </c>
      <c r="L23" s="1">
        <f t="shared" si="12"/>
        <v>133.90800000000002</v>
      </c>
      <c r="M23" s="1">
        <f t="shared" si="12"/>
        <v>40.999594449999996</v>
      </c>
      <c r="N23" s="1">
        <f t="shared" si="0"/>
        <v>-148.23740555000001</v>
      </c>
      <c r="O23" s="1">
        <f t="shared" si="1"/>
        <v>-45.873340311624816</v>
      </c>
      <c r="P23" s="1">
        <f t="shared" si="2"/>
        <v>0</v>
      </c>
      <c r="Q23" s="1" t="e">
        <f t="shared" si="3"/>
        <v>#DIV/0!</v>
      </c>
      <c r="R23" s="1">
        <f t="shared" si="4"/>
        <v>0</v>
      </c>
      <c r="S23" s="1" t="e">
        <f t="shared" si="5"/>
        <v>#DIV/0!</v>
      </c>
      <c r="T23" s="1">
        <f t="shared" si="6"/>
        <v>-75.317000000000007</v>
      </c>
      <c r="U23" s="1">
        <f t="shared" si="7"/>
        <v>-35.998088182578563</v>
      </c>
      <c r="V23" s="1">
        <f t="shared" si="8"/>
        <v>-72.920405549999998</v>
      </c>
      <c r="W23" s="1">
        <f t="shared" si="9"/>
        <v>-64.010187456109563</v>
      </c>
      <c r="X23" s="33" t="s">
        <v>31</v>
      </c>
    </row>
    <row r="24" spans="1:24" ht="47.25">
      <c r="A24" s="43" t="s">
        <v>38</v>
      </c>
      <c r="B24" s="47" t="s">
        <v>39</v>
      </c>
      <c r="C24" s="48" t="s">
        <v>33</v>
      </c>
      <c r="D24" s="1">
        <f>SUM(E24:H24)</f>
        <v>37.924999999999997</v>
      </c>
      <c r="E24" s="1">
        <v>0</v>
      </c>
      <c r="F24" s="1">
        <v>0</v>
      </c>
      <c r="G24" s="1">
        <v>37.924999999999997</v>
      </c>
      <c r="H24" s="1">
        <v>0</v>
      </c>
      <c r="I24" s="1">
        <f>SUM(J24:M24)</f>
        <v>67.897999999999996</v>
      </c>
      <c r="J24" s="1">
        <v>0</v>
      </c>
      <c r="K24" s="1">
        <v>0</v>
      </c>
      <c r="L24" s="50">
        <f>63.908-4.64+3.99</f>
        <v>63.258000000000003</v>
      </c>
      <c r="M24" s="1">
        <v>4.6399999999999997</v>
      </c>
      <c r="N24" s="1">
        <f t="shared" si="0"/>
        <v>29.972999999999999</v>
      </c>
      <c r="O24" s="1">
        <f t="shared" si="1"/>
        <v>79.032300593276204</v>
      </c>
      <c r="P24" s="1">
        <f t="shared" si="2"/>
        <v>0</v>
      </c>
      <c r="Q24" s="1" t="e">
        <f t="shared" si="3"/>
        <v>#DIV/0!</v>
      </c>
      <c r="R24" s="1">
        <f t="shared" si="4"/>
        <v>0</v>
      </c>
      <c r="S24" s="1" t="e">
        <f t="shared" si="5"/>
        <v>#DIV/0!</v>
      </c>
      <c r="T24" s="1">
        <f t="shared" si="6"/>
        <v>25.333000000000006</v>
      </c>
      <c r="U24" s="1">
        <f t="shared" si="7"/>
        <v>66.797626895187889</v>
      </c>
      <c r="V24" s="1">
        <f t="shared" si="8"/>
        <v>4.6399999999999997</v>
      </c>
      <c r="W24" s="1" t="e">
        <f t="shared" si="9"/>
        <v>#DIV/0!</v>
      </c>
      <c r="X24" s="5" t="s">
        <v>31</v>
      </c>
    </row>
    <row r="25" spans="1:24" ht="47.25">
      <c r="A25" s="43" t="s">
        <v>40</v>
      </c>
      <c r="B25" s="47" t="s">
        <v>41</v>
      </c>
      <c r="C25" s="48" t="s">
        <v>33</v>
      </c>
      <c r="D25" s="1">
        <f>SUM(E25:H25)</f>
        <v>171.3</v>
      </c>
      <c r="E25" s="1">
        <v>0</v>
      </c>
      <c r="F25" s="1">
        <v>0</v>
      </c>
      <c r="G25" s="1">
        <v>171.3</v>
      </c>
      <c r="H25" s="1">
        <v>0</v>
      </c>
      <c r="I25" s="1">
        <f>SUM(J25:M25)</f>
        <v>73.88600000000001</v>
      </c>
      <c r="J25" s="1">
        <v>0</v>
      </c>
      <c r="K25" s="1">
        <v>0</v>
      </c>
      <c r="L25" s="50">
        <v>70.650000000000006</v>
      </c>
      <c r="M25" s="1">
        <v>3.2360000000000002</v>
      </c>
      <c r="N25" s="1">
        <f t="shared" si="0"/>
        <v>-97.414000000000001</v>
      </c>
      <c r="O25" s="1">
        <f t="shared" si="1"/>
        <v>-56.867483946293049</v>
      </c>
      <c r="P25" s="1">
        <f t="shared" si="2"/>
        <v>0</v>
      </c>
      <c r="Q25" s="1" t="e">
        <f t="shared" si="3"/>
        <v>#DIV/0!</v>
      </c>
      <c r="R25" s="1">
        <f t="shared" si="4"/>
        <v>0</v>
      </c>
      <c r="S25" s="1" t="e">
        <f t="shared" si="5"/>
        <v>#DIV/0!</v>
      </c>
      <c r="T25" s="1">
        <f t="shared" si="6"/>
        <v>-100.65</v>
      </c>
      <c r="U25" s="1">
        <f t="shared" si="7"/>
        <v>-58.756567425569173</v>
      </c>
      <c r="V25" s="1">
        <f t="shared" si="8"/>
        <v>3.2360000000000002</v>
      </c>
      <c r="W25" s="1" t="e">
        <f t="shared" si="9"/>
        <v>#DIV/0!</v>
      </c>
      <c r="X25" s="5" t="s">
        <v>31</v>
      </c>
    </row>
    <row r="26" spans="1:24" ht="47.25">
      <c r="A26" s="43" t="s">
        <v>42</v>
      </c>
      <c r="B26" s="47" t="s">
        <v>43</v>
      </c>
      <c r="C26" s="48" t="s">
        <v>33</v>
      </c>
      <c r="D26" s="1">
        <f>SUM(D27:D33)</f>
        <v>113.91999999999999</v>
      </c>
      <c r="E26" s="1">
        <f t="shared" ref="E26:M26" si="13">SUM(E27:E33)</f>
        <v>0</v>
      </c>
      <c r="F26" s="1">
        <f t="shared" si="13"/>
        <v>0</v>
      </c>
      <c r="G26" s="1">
        <f t="shared" si="13"/>
        <v>0</v>
      </c>
      <c r="H26" s="1">
        <f t="shared" si="13"/>
        <v>113.91999999999999</v>
      </c>
      <c r="I26" s="1">
        <f t="shared" si="13"/>
        <v>33.123594449999999</v>
      </c>
      <c r="J26" s="1">
        <f t="shared" si="13"/>
        <v>0</v>
      </c>
      <c r="K26" s="1">
        <f t="shared" si="13"/>
        <v>0</v>
      </c>
      <c r="L26" s="1">
        <f t="shared" si="13"/>
        <v>0</v>
      </c>
      <c r="M26" s="1">
        <f t="shared" si="13"/>
        <v>33.123594449999999</v>
      </c>
      <c r="N26" s="1">
        <f t="shared" si="0"/>
        <v>-80.796405549999989</v>
      </c>
      <c r="O26" s="1">
        <f t="shared" si="1"/>
        <v>-70.923811051615175</v>
      </c>
      <c r="P26" s="1">
        <f t="shared" si="2"/>
        <v>0</v>
      </c>
      <c r="Q26" s="1" t="e">
        <f t="shared" si="3"/>
        <v>#DIV/0!</v>
      </c>
      <c r="R26" s="1">
        <f t="shared" si="4"/>
        <v>0</v>
      </c>
      <c r="S26" s="1" t="e">
        <f t="shared" si="5"/>
        <v>#DIV/0!</v>
      </c>
      <c r="T26" s="1">
        <f t="shared" si="6"/>
        <v>0</v>
      </c>
      <c r="U26" s="1" t="e">
        <f t="shared" si="7"/>
        <v>#DIV/0!</v>
      </c>
      <c r="V26" s="1">
        <f t="shared" si="8"/>
        <v>-80.796405549999989</v>
      </c>
      <c r="W26" s="1">
        <f t="shared" si="9"/>
        <v>-70.923811051615175</v>
      </c>
      <c r="X26" s="33" t="s">
        <v>31</v>
      </c>
    </row>
    <row r="27" spans="1:24" ht="157.5">
      <c r="A27" s="43" t="s">
        <v>44</v>
      </c>
      <c r="B27" s="51" t="s">
        <v>45</v>
      </c>
      <c r="C27" s="52" t="s">
        <v>46</v>
      </c>
      <c r="D27" s="1">
        <f>SUM(E27:H27)</f>
        <v>39.9</v>
      </c>
      <c r="E27" s="1">
        <v>0</v>
      </c>
      <c r="F27" s="1">
        <v>0</v>
      </c>
      <c r="G27" s="1">
        <v>0</v>
      </c>
      <c r="H27" s="1">
        <v>39.9</v>
      </c>
      <c r="I27" s="1">
        <f t="shared" ref="I27:I33" si="14">SUM(J27:M27)</f>
        <v>3.91</v>
      </c>
      <c r="J27" s="1">
        <v>0</v>
      </c>
      <c r="K27" s="1">
        <v>0</v>
      </c>
      <c r="L27" s="1">
        <v>0</v>
      </c>
      <c r="M27" s="50">
        <v>3.91</v>
      </c>
      <c r="N27" s="1">
        <f t="shared" si="0"/>
        <v>-35.989999999999995</v>
      </c>
      <c r="O27" s="1">
        <f t="shared" si="1"/>
        <v>-90.200501253132828</v>
      </c>
      <c r="P27" s="1">
        <f t="shared" si="2"/>
        <v>0</v>
      </c>
      <c r="Q27" s="1" t="e">
        <f t="shared" si="3"/>
        <v>#DIV/0!</v>
      </c>
      <c r="R27" s="1">
        <f t="shared" si="4"/>
        <v>0</v>
      </c>
      <c r="S27" s="1" t="e">
        <f t="shared" si="5"/>
        <v>#DIV/0!</v>
      </c>
      <c r="T27" s="1">
        <f t="shared" si="6"/>
        <v>0</v>
      </c>
      <c r="U27" s="1" t="e">
        <f t="shared" si="7"/>
        <v>#DIV/0!</v>
      </c>
      <c r="V27" s="1">
        <f t="shared" si="8"/>
        <v>-35.989999999999995</v>
      </c>
      <c r="W27" s="1">
        <f t="shared" si="9"/>
        <v>-90.200501253132828</v>
      </c>
      <c r="X27" s="4" t="s">
        <v>486</v>
      </c>
    </row>
    <row r="28" spans="1:24" ht="126">
      <c r="A28" s="43" t="s">
        <v>47</v>
      </c>
      <c r="B28" s="51" t="s">
        <v>48</v>
      </c>
      <c r="C28" s="2" t="s">
        <v>49</v>
      </c>
      <c r="D28" s="1">
        <f t="shared" ref="D28:D33" si="15">SUM(E28:H28)</f>
        <v>20.25</v>
      </c>
      <c r="E28" s="1">
        <v>0</v>
      </c>
      <c r="F28" s="1">
        <v>0</v>
      </c>
      <c r="G28" s="1">
        <v>0</v>
      </c>
      <c r="H28" s="1">
        <v>20.25</v>
      </c>
      <c r="I28" s="1">
        <f t="shared" si="14"/>
        <v>21.263594449999999</v>
      </c>
      <c r="J28" s="1">
        <v>0</v>
      </c>
      <c r="K28" s="1">
        <v>0</v>
      </c>
      <c r="L28" s="1">
        <v>0</v>
      </c>
      <c r="M28" s="50">
        <v>21.263594449999999</v>
      </c>
      <c r="N28" s="1">
        <f t="shared" ref="N28:N33" si="16">I28-D28</f>
        <v>1.0135944499999994</v>
      </c>
      <c r="O28" s="1">
        <f t="shared" ref="O28:O33" si="17">N28/D28*100</f>
        <v>5.0054046913580219</v>
      </c>
      <c r="P28" s="1">
        <f t="shared" ref="P28:P33" si="18">J28-E28</f>
        <v>0</v>
      </c>
      <c r="Q28" s="1" t="e">
        <f t="shared" ref="Q28:Q33" si="19">P28/E28*100</f>
        <v>#DIV/0!</v>
      </c>
      <c r="R28" s="1">
        <f t="shared" ref="R28:R33" si="20">K28-F28</f>
        <v>0</v>
      </c>
      <c r="S28" s="1" t="e">
        <f t="shared" ref="S28:S33" si="21">R28/F28*100</f>
        <v>#DIV/0!</v>
      </c>
      <c r="T28" s="1">
        <f t="shared" ref="T28:T33" si="22">L28-G28</f>
        <v>0</v>
      </c>
      <c r="U28" s="1" t="e">
        <f t="shared" ref="U28:U33" si="23">T28/G28*100</f>
        <v>#DIV/0!</v>
      </c>
      <c r="V28" s="1">
        <f t="shared" ref="V28:V33" si="24">M28-H28</f>
        <v>1.0135944499999994</v>
      </c>
      <c r="W28" s="1">
        <f t="shared" ref="W28:W33" si="25">V28/H28*100</f>
        <v>5.0054046913580219</v>
      </c>
      <c r="X28" s="4" t="s">
        <v>487</v>
      </c>
    </row>
    <row r="29" spans="1:24" ht="63">
      <c r="A29" s="43" t="s">
        <v>50</v>
      </c>
      <c r="B29" s="53" t="s">
        <v>346</v>
      </c>
      <c r="C29" s="2" t="s">
        <v>347</v>
      </c>
      <c r="D29" s="1">
        <f t="shared" si="15"/>
        <v>2.88</v>
      </c>
      <c r="E29" s="1">
        <v>0</v>
      </c>
      <c r="F29" s="1">
        <v>0</v>
      </c>
      <c r="G29" s="1">
        <v>0</v>
      </c>
      <c r="H29" s="1">
        <v>2.88</v>
      </c>
      <c r="I29" s="1">
        <f t="shared" si="14"/>
        <v>0</v>
      </c>
      <c r="J29" s="1">
        <v>0</v>
      </c>
      <c r="K29" s="1">
        <v>0</v>
      </c>
      <c r="L29" s="1">
        <v>0</v>
      </c>
      <c r="M29" s="50">
        <v>0</v>
      </c>
      <c r="N29" s="1">
        <f t="shared" si="16"/>
        <v>-2.88</v>
      </c>
      <c r="O29" s="1">
        <f t="shared" si="17"/>
        <v>-100</v>
      </c>
      <c r="P29" s="1">
        <f t="shared" si="18"/>
        <v>0</v>
      </c>
      <c r="Q29" s="1" t="e">
        <f t="shared" si="19"/>
        <v>#DIV/0!</v>
      </c>
      <c r="R29" s="1">
        <f t="shared" si="20"/>
        <v>0</v>
      </c>
      <c r="S29" s="1" t="e">
        <f t="shared" si="21"/>
        <v>#DIV/0!</v>
      </c>
      <c r="T29" s="1">
        <f t="shared" si="22"/>
        <v>0</v>
      </c>
      <c r="U29" s="1" t="e">
        <f t="shared" si="23"/>
        <v>#DIV/0!</v>
      </c>
      <c r="V29" s="1">
        <f t="shared" si="24"/>
        <v>-2.88</v>
      </c>
      <c r="W29" s="1">
        <f t="shared" si="25"/>
        <v>-100</v>
      </c>
      <c r="X29" s="4" t="s">
        <v>350</v>
      </c>
    </row>
    <row r="30" spans="1:24" ht="63">
      <c r="A30" s="43" t="s">
        <v>53</v>
      </c>
      <c r="B30" s="39" t="s">
        <v>51</v>
      </c>
      <c r="C30" s="2" t="s">
        <v>52</v>
      </c>
      <c r="D30" s="1">
        <f t="shared" si="15"/>
        <v>0.68</v>
      </c>
      <c r="E30" s="1">
        <v>0</v>
      </c>
      <c r="F30" s="1">
        <v>0</v>
      </c>
      <c r="G30" s="1">
        <v>0</v>
      </c>
      <c r="H30" s="1">
        <v>0.68</v>
      </c>
      <c r="I30" s="1">
        <f t="shared" si="14"/>
        <v>1.1200000000000001</v>
      </c>
      <c r="J30" s="1">
        <v>0</v>
      </c>
      <c r="K30" s="1">
        <v>0</v>
      </c>
      <c r="L30" s="1">
        <v>0</v>
      </c>
      <c r="M30" s="50">
        <v>1.1200000000000001</v>
      </c>
      <c r="N30" s="1">
        <f t="shared" si="16"/>
        <v>0.44000000000000006</v>
      </c>
      <c r="O30" s="1">
        <f t="shared" si="17"/>
        <v>64.705882352941174</v>
      </c>
      <c r="P30" s="1">
        <f t="shared" si="18"/>
        <v>0</v>
      </c>
      <c r="Q30" s="1" t="e">
        <f t="shared" si="19"/>
        <v>#DIV/0!</v>
      </c>
      <c r="R30" s="1">
        <f t="shared" si="20"/>
        <v>0</v>
      </c>
      <c r="S30" s="1" t="e">
        <f t="shared" si="21"/>
        <v>#DIV/0!</v>
      </c>
      <c r="T30" s="1">
        <f t="shared" si="22"/>
        <v>0</v>
      </c>
      <c r="U30" s="1" t="e">
        <f t="shared" si="23"/>
        <v>#DIV/0!</v>
      </c>
      <c r="V30" s="1">
        <f t="shared" si="24"/>
        <v>0.44000000000000006</v>
      </c>
      <c r="W30" s="1">
        <f t="shared" si="25"/>
        <v>64.705882352941174</v>
      </c>
      <c r="X30" s="4" t="s">
        <v>488</v>
      </c>
    </row>
    <row r="31" spans="1:24" ht="63">
      <c r="A31" s="43" t="s">
        <v>56</v>
      </c>
      <c r="B31" s="40" t="s">
        <v>54</v>
      </c>
      <c r="C31" s="54" t="s">
        <v>55</v>
      </c>
      <c r="D31" s="1">
        <f t="shared" si="15"/>
        <v>2.2000000000000002</v>
      </c>
      <c r="E31" s="1">
        <v>0</v>
      </c>
      <c r="F31" s="1">
        <v>0</v>
      </c>
      <c r="G31" s="1">
        <v>0</v>
      </c>
      <c r="H31" s="1">
        <v>2.2000000000000002</v>
      </c>
      <c r="I31" s="1">
        <f t="shared" si="14"/>
        <v>1.97</v>
      </c>
      <c r="J31" s="1">
        <v>0</v>
      </c>
      <c r="K31" s="1">
        <v>0</v>
      </c>
      <c r="L31" s="1">
        <v>0</v>
      </c>
      <c r="M31" s="50">
        <v>1.97</v>
      </c>
      <c r="N31" s="1">
        <f t="shared" si="16"/>
        <v>-0.2300000000000002</v>
      </c>
      <c r="O31" s="1">
        <f t="shared" si="17"/>
        <v>-10.454545454545464</v>
      </c>
      <c r="P31" s="1">
        <f t="shared" si="18"/>
        <v>0</v>
      </c>
      <c r="Q31" s="1" t="e">
        <f t="shared" si="19"/>
        <v>#DIV/0!</v>
      </c>
      <c r="R31" s="1">
        <f t="shared" si="20"/>
        <v>0</v>
      </c>
      <c r="S31" s="1" t="e">
        <f t="shared" si="21"/>
        <v>#DIV/0!</v>
      </c>
      <c r="T31" s="1">
        <f t="shared" si="22"/>
        <v>0</v>
      </c>
      <c r="U31" s="1" t="e">
        <f t="shared" si="23"/>
        <v>#DIV/0!</v>
      </c>
      <c r="V31" s="1">
        <f t="shared" si="24"/>
        <v>-0.2300000000000002</v>
      </c>
      <c r="W31" s="1">
        <f t="shared" si="25"/>
        <v>-10.454545454545464</v>
      </c>
      <c r="X31" s="4" t="s">
        <v>489</v>
      </c>
    </row>
    <row r="32" spans="1:24" ht="78.75">
      <c r="A32" s="43" t="s">
        <v>429</v>
      </c>
      <c r="B32" s="40" t="s">
        <v>57</v>
      </c>
      <c r="C32" s="54" t="s">
        <v>430</v>
      </c>
      <c r="D32" s="1">
        <f t="shared" si="15"/>
        <v>19.79</v>
      </c>
      <c r="E32" s="1">
        <v>0</v>
      </c>
      <c r="F32" s="1">
        <v>0</v>
      </c>
      <c r="G32" s="1">
        <v>0</v>
      </c>
      <c r="H32" s="1">
        <v>19.79</v>
      </c>
      <c r="I32" s="1">
        <f t="shared" si="14"/>
        <v>4.8600000000000003</v>
      </c>
      <c r="J32" s="1">
        <v>0</v>
      </c>
      <c r="K32" s="1">
        <v>0</v>
      </c>
      <c r="L32" s="1">
        <v>0</v>
      </c>
      <c r="M32" s="50">
        <v>4.8600000000000003</v>
      </c>
      <c r="N32" s="1">
        <f t="shared" si="16"/>
        <v>-14.93</v>
      </c>
      <c r="O32" s="1">
        <f t="shared" si="17"/>
        <v>-75.442142496210209</v>
      </c>
      <c r="P32" s="1">
        <f t="shared" si="18"/>
        <v>0</v>
      </c>
      <c r="Q32" s="1" t="e">
        <f t="shared" si="19"/>
        <v>#DIV/0!</v>
      </c>
      <c r="R32" s="1">
        <f t="shared" si="20"/>
        <v>0</v>
      </c>
      <c r="S32" s="1" t="e">
        <f t="shared" si="21"/>
        <v>#DIV/0!</v>
      </c>
      <c r="T32" s="1">
        <f t="shared" si="22"/>
        <v>0</v>
      </c>
      <c r="U32" s="1" t="e">
        <f t="shared" si="23"/>
        <v>#DIV/0!</v>
      </c>
      <c r="V32" s="1">
        <f t="shared" si="24"/>
        <v>-14.93</v>
      </c>
      <c r="W32" s="1">
        <f t="shared" si="25"/>
        <v>-75.442142496210209</v>
      </c>
      <c r="X32" s="4" t="s">
        <v>549</v>
      </c>
    </row>
    <row r="33" spans="1:24" ht="47.25">
      <c r="A33" s="43" t="s">
        <v>431</v>
      </c>
      <c r="B33" s="39" t="s">
        <v>348</v>
      </c>
      <c r="C33" s="2" t="s">
        <v>349</v>
      </c>
      <c r="D33" s="1">
        <f t="shared" si="15"/>
        <v>28.22</v>
      </c>
      <c r="E33" s="1">
        <v>0</v>
      </c>
      <c r="F33" s="1">
        <v>0</v>
      </c>
      <c r="G33" s="1">
        <v>0</v>
      </c>
      <c r="H33" s="1">
        <v>28.22</v>
      </c>
      <c r="I33" s="1">
        <f t="shared" si="14"/>
        <v>0</v>
      </c>
      <c r="J33" s="1">
        <v>0</v>
      </c>
      <c r="K33" s="1">
        <v>0</v>
      </c>
      <c r="L33" s="1">
        <v>0</v>
      </c>
      <c r="M33" s="50">
        <v>0</v>
      </c>
      <c r="N33" s="1">
        <f t="shared" si="16"/>
        <v>-28.22</v>
      </c>
      <c r="O33" s="1">
        <f t="shared" si="17"/>
        <v>-100</v>
      </c>
      <c r="P33" s="1">
        <f t="shared" si="18"/>
        <v>0</v>
      </c>
      <c r="Q33" s="1" t="e">
        <f t="shared" si="19"/>
        <v>#DIV/0!</v>
      </c>
      <c r="R33" s="1">
        <f t="shared" si="20"/>
        <v>0</v>
      </c>
      <c r="S33" s="1" t="e">
        <f t="shared" si="21"/>
        <v>#DIV/0!</v>
      </c>
      <c r="T33" s="1">
        <f t="shared" si="22"/>
        <v>0</v>
      </c>
      <c r="U33" s="1" t="e">
        <f t="shared" si="23"/>
        <v>#DIV/0!</v>
      </c>
      <c r="V33" s="1">
        <f t="shared" si="24"/>
        <v>-28.22</v>
      </c>
      <c r="W33" s="1">
        <f t="shared" si="25"/>
        <v>-100</v>
      </c>
      <c r="X33" s="4" t="s">
        <v>351</v>
      </c>
    </row>
    <row r="34" spans="1:24" ht="31.5">
      <c r="A34" s="43" t="s">
        <v>58</v>
      </c>
      <c r="B34" s="47" t="s">
        <v>59</v>
      </c>
      <c r="C34" s="48" t="s">
        <v>33</v>
      </c>
      <c r="D34" s="50">
        <f t="shared" ref="D34:L34" si="26">D35+D43+D95</f>
        <v>67.527329999999992</v>
      </c>
      <c r="E34" s="50">
        <f t="shared" si="26"/>
        <v>0</v>
      </c>
      <c r="F34" s="50">
        <f t="shared" si="26"/>
        <v>0</v>
      </c>
      <c r="G34" s="50">
        <f t="shared" si="26"/>
        <v>64.357330000000005</v>
      </c>
      <c r="H34" s="50">
        <f t="shared" si="26"/>
        <v>3.17</v>
      </c>
      <c r="I34" s="50">
        <f t="shared" si="26"/>
        <v>85.643000000000001</v>
      </c>
      <c r="J34" s="50">
        <f t="shared" si="26"/>
        <v>0</v>
      </c>
      <c r="K34" s="50">
        <f t="shared" si="26"/>
        <v>0</v>
      </c>
      <c r="L34" s="50">
        <f t="shared" si="26"/>
        <v>84.967713504000002</v>
      </c>
      <c r="M34" s="50">
        <v>11.53</v>
      </c>
      <c r="N34" s="1">
        <f>I34-D34</f>
        <v>18.115670000000009</v>
      </c>
      <c r="O34" s="1">
        <f>N34/D34*100</f>
        <v>26.82716760754499</v>
      </c>
      <c r="P34" s="1">
        <f>J34-E34</f>
        <v>0</v>
      </c>
      <c r="Q34" s="1" t="e">
        <f>P34/E34*100</f>
        <v>#DIV/0!</v>
      </c>
      <c r="R34" s="1">
        <f>K34-F34</f>
        <v>0</v>
      </c>
      <c r="S34" s="1" t="e">
        <f>R34/F34*100</f>
        <v>#DIV/0!</v>
      </c>
      <c r="T34" s="1">
        <f>L34-G34</f>
        <v>20.610383503999998</v>
      </c>
      <c r="U34" s="1">
        <f>T34/G34*100</f>
        <v>32.024920089133587</v>
      </c>
      <c r="V34" s="1">
        <f>M34-H34</f>
        <v>8.36</v>
      </c>
      <c r="W34" s="1">
        <f>V34/H34*100</f>
        <v>263.72239747634069</v>
      </c>
      <c r="X34" s="4" t="s">
        <v>31</v>
      </c>
    </row>
    <row r="35" spans="1:24" ht="63">
      <c r="A35" s="55" t="s">
        <v>60</v>
      </c>
      <c r="B35" s="56" t="s">
        <v>61</v>
      </c>
      <c r="C35" s="57" t="s">
        <v>33</v>
      </c>
      <c r="D35" s="58">
        <f t="shared" ref="D35:K35" si="27">D36</f>
        <v>7.18</v>
      </c>
      <c r="E35" s="58">
        <f t="shared" si="27"/>
        <v>0</v>
      </c>
      <c r="F35" s="58">
        <f t="shared" si="27"/>
        <v>0</v>
      </c>
      <c r="G35" s="58">
        <f t="shared" si="27"/>
        <v>7.18</v>
      </c>
      <c r="H35" s="58">
        <f t="shared" si="27"/>
        <v>0</v>
      </c>
      <c r="I35" s="58">
        <f t="shared" si="27"/>
        <v>6.0939999999999994</v>
      </c>
      <c r="J35" s="58">
        <f t="shared" si="27"/>
        <v>0</v>
      </c>
      <c r="K35" s="58">
        <f t="shared" si="27"/>
        <v>0</v>
      </c>
      <c r="L35" s="58">
        <v>5.4187135040000003</v>
      </c>
      <c r="M35" s="58">
        <v>0</v>
      </c>
      <c r="N35" s="1">
        <f>I35-D35</f>
        <v>-1.0860000000000003</v>
      </c>
      <c r="O35" s="1">
        <f>N35/D35*100</f>
        <v>-15.125348189415048</v>
      </c>
      <c r="P35" s="1">
        <f>J35-E35</f>
        <v>0</v>
      </c>
      <c r="Q35" s="1" t="e">
        <f>P35/E35*100</f>
        <v>#DIV/0!</v>
      </c>
      <c r="R35" s="1">
        <f>K35-F35</f>
        <v>0</v>
      </c>
      <c r="S35" s="1" t="e">
        <f>R35/F35*100</f>
        <v>#DIV/0!</v>
      </c>
      <c r="T35" s="1">
        <f>L35-G35</f>
        <v>-1.7612864959999994</v>
      </c>
      <c r="U35" s="1">
        <f>T35/G35*100</f>
        <v>-24.530452590529244</v>
      </c>
      <c r="V35" s="1">
        <f>M35-H35</f>
        <v>0</v>
      </c>
      <c r="W35" s="1" t="e">
        <f>V35/H35*100</f>
        <v>#DIV/0!</v>
      </c>
      <c r="X35" s="4" t="s">
        <v>31</v>
      </c>
    </row>
    <row r="36" spans="1:24" ht="31.5">
      <c r="A36" s="55" t="s">
        <v>62</v>
      </c>
      <c r="B36" s="56" t="s">
        <v>63</v>
      </c>
      <c r="C36" s="57" t="s">
        <v>33</v>
      </c>
      <c r="D36" s="58">
        <f t="shared" ref="D36:L36" si="28">SUM(D37:D42)</f>
        <v>7.18</v>
      </c>
      <c r="E36" s="58">
        <f t="shared" si="28"/>
        <v>0</v>
      </c>
      <c r="F36" s="58">
        <f t="shared" si="28"/>
        <v>0</v>
      </c>
      <c r="G36" s="58">
        <f t="shared" si="28"/>
        <v>7.18</v>
      </c>
      <c r="H36" s="58">
        <f t="shared" si="28"/>
        <v>0</v>
      </c>
      <c r="I36" s="58">
        <f t="shared" si="28"/>
        <v>6.0939999999999994</v>
      </c>
      <c r="J36" s="58">
        <f t="shared" si="28"/>
        <v>0</v>
      </c>
      <c r="K36" s="58">
        <f t="shared" si="28"/>
        <v>0</v>
      </c>
      <c r="L36" s="58">
        <f t="shared" si="28"/>
        <v>6.0939999999999994</v>
      </c>
      <c r="M36" s="58">
        <v>0</v>
      </c>
      <c r="N36" s="1">
        <f>I36-D36</f>
        <v>-1.0860000000000003</v>
      </c>
      <c r="O36" s="1">
        <f>N36/D36*100</f>
        <v>-15.125348189415048</v>
      </c>
      <c r="P36" s="1">
        <f>J36-E36</f>
        <v>0</v>
      </c>
      <c r="Q36" s="1" t="e">
        <f>P36/E36*100</f>
        <v>#DIV/0!</v>
      </c>
      <c r="R36" s="1">
        <f>K36-F36</f>
        <v>0</v>
      </c>
      <c r="S36" s="1" t="e">
        <f>R36/F36*100</f>
        <v>#DIV/0!</v>
      </c>
      <c r="T36" s="1">
        <f>L36-G36</f>
        <v>-1.0860000000000003</v>
      </c>
      <c r="U36" s="1">
        <f>T36/G36*100</f>
        <v>-15.125348189415048</v>
      </c>
      <c r="V36" s="1">
        <f>M36-H36</f>
        <v>0</v>
      </c>
      <c r="W36" s="1" t="e">
        <f>V36/H36*100</f>
        <v>#DIV/0!</v>
      </c>
      <c r="X36" s="4" t="s">
        <v>31</v>
      </c>
    </row>
    <row r="37" spans="1:24" ht="78.75">
      <c r="A37" s="2" t="s">
        <v>64</v>
      </c>
      <c r="B37" s="4" t="s">
        <v>352</v>
      </c>
      <c r="C37" s="4" t="s">
        <v>353</v>
      </c>
      <c r="D37" s="1">
        <f>SUM(E37:H37)</f>
        <v>0.57999999999999996</v>
      </c>
      <c r="E37" s="1">
        <v>0</v>
      </c>
      <c r="F37" s="1">
        <v>0</v>
      </c>
      <c r="G37" s="1">
        <v>0.57999999999999996</v>
      </c>
      <c r="H37" s="1">
        <v>0</v>
      </c>
      <c r="I37" s="1">
        <f t="shared" ref="I37:I42" si="29">SUM(J37:M37)</f>
        <v>0</v>
      </c>
      <c r="J37" s="1">
        <v>0</v>
      </c>
      <c r="K37" s="1">
        <v>0</v>
      </c>
      <c r="L37" s="1">
        <v>0</v>
      </c>
      <c r="M37" s="1">
        <v>0</v>
      </c>
      <c r="N37" s="1">
        <f>I37-D37</f>
        <v>-0.57999999999999996</v>
      </c>
      <c r="O37" s="1">
        <f>N37/D37*100</f>
        <v>-100</v>
      </c>
      <c r="P37" s="1">
        <f>J37-E37</f>
        <v>0</v>
      </c>
      <c r="Q37" s="1" t="e">
        <f>P37/E37*100</f>
        <v>#DIV/0!</v>
      </c>
      <c r="R37" s="1">
        <f>K37-F37</f>
        <v>0</v>
      </c>
      <c r="S37" s="1" t="e">
        <f>R37/F37*100</f>
        <v>#DIV/0!</v>
      </c>
      <c r="T37" s="1">
        <f>L37-G37</f>
        <v>-0.57999999999999996</v>
      </c>
      <c r="U37" s="1">
        <f>T37/G37*100</f>
        <v>-100</v>
      </c>
      <c r="V37" s="1">
        <f>M37-H37</f>
        <v>0</v>
      </c>
      <c r="W37" s="1" t="e">
        <f>V37/H37*100</f>
        <v>#DIV/0!</v>
      </c>
      <c r="X37" s="4" t="s">
        <v>65</v>
      </c>
    </row>
    <row r="38" spans="1:24" ht="63">
      <c r="A38" s="2" t="s">
        <v>66</v>
      </c>
      <c r="B38" s="41" t="s">
        <v>67</v>
      </c>
      <c r="C38" s="41" t="s">
        <v>68</v>
      </c>
      <c r="D38" s="1">
        <f>SUM(E38:H38)</f>
        <v>6.6</v>
      </c>
      <c r="E38" s="1">
        <v>0</v>
      </c>
      <c r="F38" s="1">
        <v>0</v>
      </c>
      <c r="G38" s="1">
        <v>6.6</v>
      </c>
      <c r="H38" s="1">
        <v>0</v>
      </c>
      <c r="I38" s="1">
        <f t="shared" si="29"/>
        <v>0.40500000000000003</v>
      </c>
      <c r="J38" s="1">
        <v>0</v>
      </c>
      <c r="K38" s="1">
        <v>0</v>
      </c>
      <c r="L38" s="1">
        <v>0.40500000000000003</v>
      </c>
      <c r="M38" s="1">
        <v>0</v>
      </c>
      <c r="N38" s="1" t="s">
        <v>31</v>
      </c>
      <c r="O38" s="1" t="s">
        <v>31</v>
      </c>
      <c r="P38" s="1" t="s">
        <v>31</v>
      </c>
      <c r="Q38" s="1" t="s">
        <v>31</v>
      </c>
      <c r="R38" s="1" t="s">
        <v>31</v>
      </c>
      <c r="S38" s="1" t="s">
        <v>31</v>
      </c>
      <c r="T38" s="1" t="s">
        <v>31</v>
      </c>
      <c r="U38" s="1" t="s">
        <v>31</v>
      </c>
      <c r="V38" s="1" t="s">
        <v>31</v>
      </c>
      <c r="W38" s="1" t="s">
        <v>31</v>
      </c>
      <c r="X38" s="4" t="s">
        <v>69</v>
      </c>
    </row>
    <row r="39" spans="1:24" ht="63">
      <c r="A39" s="2" t="s">
        <v>70</v>
      </c>
      <c r="B39" s="59" t="s">
        <v>71</v>
      </c>
      <c r="C39" s="60" t="s">
        <v>72</v>
      </c>
      <c r="D39" s="1" t="s">
        <v>31</v>
      </c>
      <c r="E39" s="1" t="s">
        <v>31</v>
      </c>
      <c r="F39" s="1" t="s">
        <v>31</v>
      </c>
      <c r="G39" s="1" t="s">
        <v>31</v>
      </c>
      <c r="H39" s="1" t="s">
        <v>31</v>
      </c>
      <c r="I39" s="1">
        <f t="shared" si="29"/>
        <v>0</v>
      </c>
      <c r="J39" s="1">
        <v>0</v>
      </c>
      <c r="K39" s="1">
        <v>0</v>
      </c>
      <c r="L39" s="1">
        <v>0</v>
      </c>
      <c r="M39" s="1">
        <v>0</v>
      </c>
      <c r="N39" s="1" t="s">
        <v>31</v>
      </c>
      <c r="O39" s="1" t="s">
        <v>31</v>
      </c>
      <c r="P39" s="1" t="s">
        <v>31</v>
      </c>
      <c r="Q39" s="1" t="s">
        <v>31</v>
      </c>
      <c r="R39" s="1" t="s">
        <v>31</v>
      </c>
      <c r="S39" s="1" t="s">
        <v>31</v>
      </c>
      <c r="T39" s="1" t="s">
        <v>31</v>
      </c>
      <c r="U39" s="1" t="s">
        <v>31</v>
      </c>
      <c r="V39" s="1" t="s">
        <v>31</v>
      </c>
      <c r="W39" s="1" t="s">
        <v>31</v>
      </c>
      <c r="X39" s="4" t="s">
        <v>284</v>
      </c>
    </row>
    <row r="40" spans="1:24" ht="63">
      <c r="A40" s="2" t="s">
        <v>73</v>
      </c>
      <c r="B40" s="59" t="s">
        <v>74</v>
      </c>
      <c r="C40" s="60" t="s">
        <v>75</v>
      </c>
      <c r="D40" s="1" t="s">
        <v>31</v>
      </c>
      <c r="E40" s="1" t="s">
        <v>31</v>
      </c>
      <c r="F40" s="1" t="s">
        <v>31</v>
      </c>
      <c r="G40" s="1" t="s">
        <v>31</v>
      </c>
      <c r="H40" s="1" t="s">
        <v>31</v>
      </c>
      <c r="I40" s="1">
        <f t="shared" si="29"/>
        <v>0</v>
      </c>
      <c r="J40" s="1">
        <v>0</v>
      </c>
      <c r="K40" s="1">
        <v>0</v>
      </c>
      <c r="L40" s="1">
        <v>0</v>
      </c>
      <c r="M40" s="1">
        <v>0</v>
      </c>
      <c r="N40" s="1" t="s">
        <v>31</v>
      </c>
      <c r="O40" s="1" t="s">
        <v>31</v>
      </c>
      <c r="P40" s="1" t="s">
        <v>31</v>
      </c>
      <c r="Q40" s="1" t="s">
        <v>31</v>
      </c>
      <c r="R40" s="1" t="s">
        <v>31</v>
      </c>
      <c r="S40" s="1" t="s">
        <v>31</v>
      </c>
      <c r="T40" s="1" t="s">
        <v>31</v>
      </c>
      <c r="U40" s="1" t="s">
        <v>31</v>
      </c>
      <c r="V40" s="1" t="s">
        <v>31</v>
      </c>
      <c r="W40" s="1" t="s">
        <v>31</v>
      </c>
      <c r="X40" s="4" t="s">
        <v>285</v>
      </c>
    </row>
    <row r="41" spans="1:24" ht="78.75">
      <c r="A41" s="2" t="s">
        <v>76</v>
      </c>
      <c r="B41" s="61" t="s">
        <v>282</v>
      </c>
      <c r="C41" s="2" t="s">
        <v>283</v>
      </c>
      <c r="D41" s="1" t="s">
        <v>31</v>
      </c>
      <c r="E41" s="1" t="s">
        <v>31</v>
      </c>
      <c r="F41" s="1" t="s">
        <v>31</v>
      </c>
      <c r="G41" s="1" t="s">
        <v>31</v>
      </c>
      <c r="H41" s="1" t="s">
        <v>31</v>
      </c>
      <c r="I41" s="1">
        <f t="shared" si="29"/>
        <v>2.6589999999999998</v>
      </c>
      <c r="J41" s="1">
        <v>0</v>
      </c>
      <c r="K41" s="1">
        <v>0</v>
      </c>
      <c r="L41" s="1">
        <v>2.6589999999999998</v>
      </c>
      <c r="M41" s="1">
        <v>0</v>
      </c>
      <c r="N41" s="1" t="s">
        <v>31</v>
      </c>
      <c r="O41" s="1" t="s">
        <v>31</v>
      </c>
      <c r="P41" s="1" t="s">
        <v>31</v>
      </c>
      <c r="Q41" s="1" t="s">
        <v>31</v>
      </c>
      <c r="R41" s="1" t="s">
        <v>31</v>
      </c>
      <c r="S41" s="1" t="s">
        <v>31</v>
      </c>
      <c r="T41" s="1" t="s">
        <v>31</v>
      </c>
      <c r="U41" s="1" t="s">
        <v>31</v>
      </c>
      <c r="V41" s="1" t="s">
        <v>31</v>
      </c>
      <c r="W41" s="1" t="s">
        <v>31</v>
      </c>
      <c r="X41" s="4" t="s">
        <v>286</v>
      </c>
    </row>
    <row r="42" spans="1:24" ht="94.5">
      <c r="A42" s="2" t="s">
        <v>337</v>
      </c>
      <c r="B42" s="61" t="s">
        <v>77</v>
      </c>
      <c r="C42" s="2" t="s">
        <v>78</v>
      </c>
      <c r="D42" s="1" t="s">
        <v>31</v>
      </c>
      <c r="E42" s="1" t="s">
        <v>31</v>
      </c>
      <c r="F42" s="1" t="s">
        <v>31</v>
      </c>
      <c r="G42" s="1" t="s">
        <v>31</v>
      </c>
      <c r="H42" s="1" t="s">
        <v>31</v>
      </c>
      <c r="I42" s="1">
        <f t="shared" si="29"/>
        <v>3.03</v>
      </c>
      <c r="J42" s="1">
        <v>0</v>
      </c>
      <c r="K42" s="1">
        <v>0</v>
      </c>
      <c r="L42" s="1">
        <v>3.03</v>
      </c>
      <c r="M42" s="1">
        <v>0</v>
      </c>
      <c r="N42" s="1" t="s">
        <v>31</v>
      </c>
      <c r="O42" s="1" t="s">
        <v>31</v>
      </c>
      <c r="P42" s="1" t="s">
        <v>31</v>
      </c>
      <c r="Q42" s="1" t="s">
        <v>31</v>
      </c>
      <c r="R42" s="1" t="s">
        <v>31</v>
      </c>
      <c r="S42" s="1" t="s">
        <v>31</v>
      </c>
      <c r="T42" s="1" t="s">
        <v>31</v>
      </c>
      <c r="U42" s="1" t="s">
        <v>31</v>
      </c>
      <c r="V42" s="1" t="s">
        <v>31</v>
      </c>
      <c r="W42" s="1" t="s">
        <v>31</v>
      </c>
      <c r="X42" s="4" t="s">
        <v>79</v>
      </c>
    </row>
    <row r="43" spans="1:24" ht="47.25">
      <c r="A43" s="43" t="s">
        <v>80</v>
      </c>
      <c r="B43" s="47" t="s">
        <v>81</v>
      </c>
      <c r="C43" s="43" t="s">
        <v>33</v>
      </c>
      <c r="D43" s="50">
        <f t="shared" ref="D43:M43" si="30">D44</f>
        <v>49.507329999999996</v>
      </c>
      <c r="E43" s="50">
        <f t="shared" si="30"/>
        <v>0</v>
      </c>
      <c r="F43" s="50">
        <f t="shared" si="30"/>
        <v>0</v>
      </c>
      <c r="G43" s="50">
        <f t="shared" si="30"/>
        <v>46.337330000000001</v>
      </c>
      <c r="H43" s="50">
        <f t="shared" si="30"/>
        <v>3.17</v>
      </c>
      <c r="I43" s="50">
        <f t="shared" si="30"/>
        <v>69.969000000000008</v>
      </c>
      <c r="J43" s="50">
        <f t="shared" si="30"/>
        <v>0</v>
      </c>
      <c r="K43" s="50">
        <f t="shared" si="30"/>
        <v>0</v>
      </c>
      <c r="L43" s="50">
        <f t="shared" si="30"/>
        <v>69.969000000000008</v>
      </c>
      <c r="M43" s="50">
        <f t="shared" si="30"/>
        <v>0</v>
      </c>
      <c r="N43" s="1">
        <f t="shared" ref="N43:N70" si="31">I43-D43</f>
        <v>20.461670000000012</v>
      </c>
      <c r="O43" s="1">
        <f t="shared" ref="O43:O70" si="32">N43/D43*100</f>
        <v>41.330586804014708</v>
      </c>
      <c r="P43" s="1">
        <f t="shared" ref="P43:P70" si="33">J43-E43</f>
        <v>0</v>
      </c>
      <c r="Q43" s="1" t="e">
        <f t="shared" ref="Q43:Q70" si="34">P43/E43*100</f>
        <v>#DIV/0!</v>
      </c>
      <c r="R43" s="1">
        <f t="shared" ref="R43:R70" si="35">K43-F43</f>
        <v>0</v>
      </c>
      <c r="S43" s="1" t="e">
        <f t="shared" ref="S43:S70" si="36">R43/F43*100</f>
        <v>#DIV/0!</v>
      </c>
      <c r="T43" s="1">
        <f t="shared" ref="T43:T70" si="37">L43-G43</f>
        <v>23.631670000000007</v>
      </c>
      <c r="U43" s="1">
        <f t="shared" ref="U43:U70" si="38">T43/G43*100</f>
        <v>50.999205176474362</v>
      </c>
      <c r="V43" s="1">
        <f t="shared" ref="V43:V70" si="39">M43-H43</f>
        <v>-3.17</v>
      </c>
      <c r="W43" s="1">
        <f t="shared" ref="W43:W70" si="40">V43/H43*100</f>
        <v>-100</v>
      </c>
      <c r="X43" s="4" t="s">
        <v>31</v>
      </c>
    </row>
    <row r="44" spans="1:24" ht="31.5">
      <c r="A44" s="55" t="s">
        <v>82</v>
      </c>
      <c r="B44" s="56" t="s">
        <v>83</v>
      </c>
      <c r="C44" s="55" t="s">
        <v>33</v>
      </c>
      <c r="D44" s="50">
        <f t="shared" ref="D44:M44" si="41">SUM(D45:D94)</f>
        <v>49.507329999999996</v>
      </c>
      <c r="E44" s="50">
        <f t="shared" si="41"/>
        <v>0</v>
      </c>
      <c r="F44" s="50">
        <f t="shared" si="41"/>
        <v>0</v>
      </c>
      <c r="G44" s="50">
        <f t="shared" si="41"/>
        <v>46.337330000000001</v>
      </c>
      <c r="H44" s="50">
        <f t="shared" si="41"/>
        <v>3.17</v>
      </c>
      <c r="I44" s="50">
        <f t="shared" si="41"/>
        <v>69.969000000000008</v>
      </c>
      <c r="J44" s="50">
        <f t="shared" si="41"/>
        <v>0</v>
      </c>
      <c r="K44" s="50">
        <f t="shared" si="41"/>
        <v>0</v>
      </c>
      <c r="L44" s="50">
        <f t="shared" si="41"/>
        <v>69.969000000000008</v>
      </c>
      <c r="M44" s="50">
        <f t="shared" si="41"/>
        <v>0</v>
      </c>
      <c r="N44" s="1">
        <f t="shared" si="31"/>
        <v>20.461670000000012</v>
      </c>
      <c r="O44" s="1">
        <f t="shared" si="32"/>
        <v>41.330586804014708</v>
      </c>
      <c r="P44" s="1">
        <f t="shared" si="33"/>
        <v>0</v>
      </c>
      <c r="Q44" s="1" t="e">
        <f t="shared" si="34"/>
        <v>#DIV/0!</v>
      </c>
      <c r="R44" s="1">
        <f t="shared" si="35"/>
        <v>0</v>
      </c>
      <c r="S44" s="1" t="e">
        <f t="shared" si="36"/>
        <v>#DIV/0!</v>
      </c>
      <c r="T44" s="1">
        <f t="shared" si="37"/>
        <v>23.631670000000007</v>
      </c>
      <c r="U44" s="1">
        <f t="shared" si="38"/>
        <v>50.999205176474362</v>
      </c>
      <c r="V44" s="1">
        <f t="shared" si="39"/>
        <v>-3.17</v>
      </c>
      <c r="W44" s="1">
        <f t="shared" si="40"/>
        <v>-100</v>
      </c>
      <c r="X44" s="4" t="s">
        <v>31</v>
      </c>
    </row>
    <row r="45" spans="1:24" ht="47.25">
      <c r="A45" s="2" t="s">
        <v>84</v>
      </c>
      <c r="B45" s="59" t="s">
        <v>287</v>
      </c>
      <c r="C45" s="60" t="s">
        <v>288</v>
      </c>
      <c r="D45" s="1">
        <f>SUM(E45:H45)</f>
        <v>0.32400000000000001</v>
      </c>
      <c r="E45" s="1">
        <v>0</v>
      </c>
      <c r="F45" s="1">
        <v>0</v>
      </c>
      <c r="G45" s="1">
        <v>0.32400000000000001</v>
      </c>
      <c r="H45" s="1">
        <v>0</v>
      </c>
      <c r="I45" s="1">
        <f>SUM(J45:M45)</f>
        <v>4.82</v>
      </c>
      <c r="J45" s="1">
        <v>0</v>
      </c>
      <c r="K45" s="1">
        <v>0</v>
      </c>
      <c r="L45" s="50">
        <v>4.82</v>
      </c>
      <c r="M45" s="1">
        <v>0</v>
      </c>
      <c r="N45" s="1">
        <f t="shared" si="31"/>
        <v>4.4960000000000004</v>
      </c>
      <c r="O45" s="1">
        <f t="shared" si="32"/>
        <v>1387.6543209876545</v>
      </c>
      <c r="P45" s="1">
        <f t="shared" si="33"/>
        <v>0</v>
      </c>
      <c r="Q45" s="1" t="e">
        <f t="shared" si="34"/>
        <v>#DIV/0!</v>
      </c>
      <c r="R45" s="1">
        <f t="shared" si="35"/>
        <v>0</v>
      </c>
      <c r="S45" s="1" t="e">
        <f t="shared" si="36"/>
        <v>#DIV/0!</v>
      </c>
      <c r="T45" s="1">
        <f t="shared" si="37"/>
        <v>4.4960000000000004</v>
      </c>
      <c r="U45" s="1">
        <f t="shared" si="38"/>
        <v>1387.6543209876545</v>
      </c>
      <c r="V45" s="1">
        <f t="shared" si="39"/>
        <v>0</v>
      </c>
      <c r="W45" s="1" t="e">
        <f t="shared" si="40"/>
        <v>#DIV/0!</v>
      </c>
      <c r="X45" s="4" t="s">
        <v>307</v>
      </c>
    </row>
    <row r="46" spans="1:24" ht="94.5">
      <c r="A46" s="2" t="s">
        <v>85</v>
      </c>
      <c r="B46" s="40" t="s">
        <v>354</v>
      </c>
      <c r="C46" s="52" t="s">
        <v>355</v>
      </c>
      <c r="D46" s="1">
        <f t="shared" ref="D46:D70" si="42">SUM(E46:H46)</f>
        <v>1.0900000000000001</v>
      </c>
      <c r="E46" s="1">
        <v>0</v>
      </c>
      <c r="F46" s="1">
        <v>0</v>
      </c>
      <c r="G46" s="1">
        <v>1.0900000000000001</v>
      </c>
      <c r="H46" s="1">
        <v>0</v>
      </c>
      <c r="I46" s="1">
        <f t="shared" ref="I46:I98" si="43">SUM(J46:M46)</f>
        <v>0</v>
      </c>
      <c r="J46" s="1">
        <v>0</v>
      </c>
      <c r="K46" s="1">
        <v>0</v>
      </c>
      <c r="L46" s="50">
        <v>0</v>
      </c>
      <c r="M46" s="1">
        <v>0</v>
      </c>
      <c r="N46" s="1">
        <f t="shared" si="31"/>
        <v>-1.0900000000000001</v>
      </c>
      <c r="O46" s="1">
        <f t="shared" si="32"/>
        <v>-100</v>
      </c>
      <c r="P46" s="1">
        <f t="shared" si="33"/>
        <v>0</v>
      </c>
      <c r="Q46" s="1" t="e">
        <f t="shared" si="34"/>
        <v>#DIV/0!</v>
      </c>
      <c r="R46" s="1">
        <f t="shared" si="35"/>
        <v>0</v>
      </c>
      <c r="S46" s="1" t="e">
        <f t="shared" si="36"/>
        <v>#DIV/0!</v>
      </c>
      <c r="T46" s="1">
        <f t="shared" si="37"/>
        <v>-1.0900000000000001</v>
      </c>
      <c r="U46" s="1">
        <f t="shared" si="38"/>
        <v>-100</v>
      </c>
      <c r="V46" s="1">
        <f t="shared" si="39"/>
        <v>0</v>
      </c>
      <c r="W46" s="1" t="e">
        <f t="shared" si="40"/>
        <v>#DIV/0!</v>
      </c>
      <c r="X46" s="4" t="s">
        <v>490</v>
      </c>
    </row>
    <row r="47" spans="1:24" ht="63">
      <c r="A47" s="2" t="s">
        <v>86</v>
      </c>
      <c r="B47" s="59" t="s">
        <v>289</v>
      </c>
      <c r="C47" s="60" t="s">
        <v>290</v>
      </c>
      <c r="D47" s="1">
        <f t="shared" si="42"/>
        <v>0.91</v>
      </c>
      <c r="E47" s="1">
        <v>0</v>
      </c>
      <c r="F47" s="1">
        <v>0</v>
      </c>
      <c r="G47" s="1">
        <v>0.91</v>
      </c>
      <c r="H47" s="1">
        <v>0</v>
      </c>
      <c r="I47" s="1">
        <f t="shared" si="43"/>
        <v>0.82</v>
      </c>
      <c r="J47" s="1">
        <v>0</v>
      </c>
      <c r="K47" s="1">
        <v>0</v>
      </c>
      <c r="L47" s="50">
        <v>0.82</v>
      </c>
      <c r="M47" s="1">
        <v>0</v>
      </c>
      <c r="N47" s="1">
        <f t="shared" si="31"/>
        <v>-9.000000000000008E-2</v>
      </c>
      <c r="O47" s="1">
        <f t="shared" si="32"/>
        <v>-9.8901098901098976</v>
      </c>
      <c r="P47" s="1">
        <f t="shared" si="33"/>
        <v>0</v>
      </c>
      <c r="Q47" s="1" t="e">
        <f t="shared" si="34"/>
        <v>#DIV/0!</v>
      </c>
      <c r="R47" s="1">
        <f t="shared" si="35"/>
        <v>0</v>
      </c>
      <c r="S47" s="1" t="e">
        <f t="shared" si="36"/>
        <v>#DIV/0!</v>
      </c>
      <c r="T47" s="1">
        <f t="shared" si="37"/>
        <v>-9.000000000000008E-2</v>
      </c>
      <c r="U47" s="1">
        <f t="shared" si="38"/>
        <v>-9.8901098901098976</v>
      </c>
      <c r="V47" s="1">
        <f t="shared" si="39"/>
        <v>0</v>
      </c>
      <c r="W47" s="1" t="e">
        <f t="shared" si="40"/>
        <v>#DIV/0!</v>
      </c>
      <c r="X47" s="4" t="s">
        <v>491</v>
      </c>
    </row>
    <row r="48" spans="1:24" ht="78.75">
      <c r="A48" s="2" t="s">
        <v>87</v>
      </c>
      <c r="B48" s="53" t="s">
        <v>144</v>
      </c>
      <c r="C48" s="4" t="s">
        <v>145</v>
      </c>
      <c r="D48" s="1">
        <f t="shared" si="42"/>
        <v>1.1299999999999999</v>
      </c>
      <c r="E48" s="1">
        <v>0</v>
      </c>
      <c r="F48" s="1">
        <v>0</v>
      </c>
      <c r="G48" s="1">
        <v>1.1299999999999999</v>
      </c>
      <c r="H48" s="1">
        <v>0</v>
      </c>
      <c r="I48" s="1">
        <f t="shared" si="43"/>
        <v>1.1299999999999999</v>
      </c>
      <c r="J48" s="1">
        <v>0</v>
      </c>
      <c r="K48" s="1">
        <v>0</v>
      </c>
      <c r="L48" s="50">
        <v>1.1299999999999999</v>
      </c>
      <c r="M48" s="1">
        <v>0</v>
      </c>
      <c r="N48" s="1">
        <f t="shared" si="31"/>
        <v>0</v>
      </c>
      <c r="O48" s="1">
        <f t="shared" si="32"/>
        <v>0</v>
      </c>
      <c r="P48" s="1">
        <f t="shared" si="33"/>
        <v>0</v>
      </c>
      <c r="Q48" s="1" t="e">
        <f t="shared" si="34"/>
        <v>#DIV/0!</v>
      </c>
      <c r="R48" s="1">
        <f t="shared" si="35"/>
        <v>0</v>
      </c>
      <c r="S48" s="1" t="e">
        <f t="shared" si="36"/>
        <v>#DIV/0!</v>
      </c>
      <c r="T48" s="1">
        <f t="shared" si="37"/>
        <v>0</v>
      </c>
      <c r="U48" s="1">
        <f t="shared" si="38"/>
        <v>0</v>
      </c>
      <c r="V48" s="1">
        <f t="shared" si="39"/>
        <v>0</v>
      </c>
      <c r="W48" s="1" t="e">
        <f t="shared" si="40"/>
        <v>#DIV/0!</v>
      </c>
      <c r="X48" s="4" t="s">
        <v>492</v>
      </c>
    </row>
    <row r="49" spans="1:24" ht="78.75">
      <c r="A49" s="2" t="s">
        <v>88</v>
      </c>
      <c r="B49" s="53" t="s">
        <v>356</v>
      </c>
      <c r="C49" s="4" t="s">
        <v>357</v>
      </c>
      <c r="D49" s="1">
        <f t="shared" si="42"/>
        <v>2.2799999999999998</v>
      </c>
      <c r="E49" s="1">
        <v>0</v>
      </c>
      <c r="F49" s="1">
        <v>0</v>
      </c>
      <c r="G49" s="1">
        <v>2.2799999999999998</v>
      </c>
      <c r="H49" s="1">
        <v>0</v>
      </c>
      <c r="I49" s="1">
        <f t="shared" si="43"/>
        <v>0</v>
      </c>
      <c r="J49" s="1">
        <v>0</v>
      </c>
      <c r="K49" s="1">
        <v>0</v>
      </c>
      <c r="L49" s="50">
        <v>0</v>
      </c>
      <c r="M49" s="1">
        <v>0</v>
      </c>
      <c r="N49" s="1">
        <f t="shared" si="31"/>
        <v>-2.2799999999999998</v>
      </c>
      <c r="O49" s="1">
        <f t="shared" si="32"/>
        <v>-100</v>
      </c>
      <c r="P49" s="1">
        <f t="shared" si="33"/>
        <v>0</v>
      </c>
      <c r="Q49" s="1" t="e">
        <f t="shared" si="34"/>
        <v>#DIV/0!</v>
      </c>
      <c r="R49" s="1">
        <f t="shared" si="35"/>
        <v>0</v>
      </c>
      <c r="S49" s="1" t="e">
        <f t="shared" si="36"/>
        <v>#DIV/0!</v>
      </c>
      <c r="T49" s="1">
        <f t="shared" si="37"/>
        <v>-2.2799999999999998</v>
      </c>
      <c r="U49" s="1">
        <f t="shared" si="38"/>
        <v>-100</v>
      </c>
      <c r="V49" s="1">
        <f t="shared" si="39"/>
        <v>0</v>
      </c>
      <c r="W49" s="1" t="e">
        <f t="shared" si="40"/>
        <v>#DIV/0!</v>
      </c>
      <c r="X49" s="4" t="s">
        <v>493</v>
      </c>
    </row>
    <row r="50" spans="1:24" ht="78.75">
      <c r="A50" s="2" t="s">
        <v>89</v>
      </c>
      <c r="B50" s="59" t="s">
        <v>291</v>
      </c>
      <c r="C50" s="60" t="s">
        <v>292</v>
      </c>
      <c r="D50" s="1">
        <f t="shared" si="42"/>
        <v>1.87</v>
      </c>
      <c r="E50" s="1">
        <v>0</v>
      </c>
      <c r="F50" s="1">
        <v>0</v>
      </c>
      <c r="G50" s="1">
        <v>1.87</v>
      </c>
      <c r="H50" s="1">
        <v>0</v>
      </c>
      <c r="I50" s="1">
        <f t="shared" si="43"/>
        <v>1.53</v>
      </c>
      <c r="J50" s="1">
        <v>0</v>
      </c>
      <c r="K50" s="1">
        <v>0</v>
      </c>
      <c r="L50" s="50">
        <v>1.53</v>
      </c>
      <c r="M50" s="1">
        <v>0</v>
      </c>
      <c r="N50" s="1">
        <f t="shared" si="31"/>
        <v>-0.34000000000000008</v>
      </c>
      <c r="O50" s="1">
        <f t="shared" si="32"/>
        <v>-18.181818181818183</v>
      </c>
      <c r="P50" s="1">
        <f t="shared" si="33"/>
        <v>0</v>
      </c>
      <c r="Q50" s="1" t="e">
        <f t="shared" si="34"/>
        <v>#DIV/0!</v>
      </c>
      <c r="R50" s="1">
        <f t="shared" si="35"/>
        <v>0</v>
      </c>
      <c r="S50" s="1" t="e">
        <f t="shared" si="36"/>
        <v>#DIV/0!</v>
      </c>
      <c r="T50" s="1">
        <f t="shared" si="37"/>
        <v>-0.34000000000000008</v>
      </c>
      <c r="U50" s="1">
        <f t="shared" si="38"/>
        <v>-18.181818181818183</v>
      </c>
      <c r="V50" s="1">
        <f t="shared" si="39"/>
        <v>0</v>
      </c>
      <c r="W50" s="1" t="e">
        <f t="shared" si="40"/>
        <v>#DIV/0!</v>
      </c>
      <c r="X50" s="4" t="s">
        <v>494</v>
      </c>
    </row>
    <row r="51" spans="1:24" ht="78.75">
      <c r="A51" s="2" t="s">
        <v>90</v>
      </c>
      <c r="B51" s="53" t="s">
        <v>147</v>
      </c>
      <c r="C51" s="4" t="s">
        <v>148</v>
      </c>
      <c r="D51" s="1">
        <f t="shared" si="42"/>
        <v>1.8</v>
      </c>
      <c r="E51" s="1">
        <v>0</v>
      </c>
      <c r="F51" s="1">
        <v>0</v>
      </c>
      <c r="G51" s="1">
        <v>1.8</v>
      </c>
      <c r="H51" s="1">
        <v>0</v>
      </c>
      <c r="I51" s="1">
        <f t="shared" si="43"/>
        <v>0</v>
      </c>
      <c r="J51" s="1">
        <v>0</v>
      </c>
      <c r="K51" s="1">
        <v>0</v>
      </c>
      <c r="L51" s="50">
        <v>0</v>
      </c>
      <c r="M51" s="1">
        <v>0</v>
      </c>
      <c r="N51" s="1">
        <f t="shared" si="31"/>
        <v>-1.8</v>
      </c>
      <c r="O51" s="1">
        <f t="shared" si="32"/>
        <v>-100</v>
      </c>
      <c r="P51" s="1">
        <f t="shared" si="33"/>
        <v>0</v>
      </c>
      <c r="Q51" s="1" t="e">
        <f t="shared" si="34"/>
        <v>#DIV/0!</v>
      </c>
      <c r="R51" s="1">
        <f t="shared" si="35"/>
        <v>0</v>
      </c>
      <c r="S51" s="1" t="e">
        <f t="shared" si="36"/>
        <v>#DIV/0!</v>
      </c>
      <c r="T51" s="1">
        <f t="shared" si="37"/>
        <v>-1.8</v>
      </c>
      <c r="U51" s="1">
        <f t="shared" si="38"/>
        <v>-100</v>
      </c>
      <c r="V51" s="1">
        <f t="shared" si="39"/>
        <v>0</v>
      </c>
      <c r="W51" s="1" t="e">
        <f t="shared" si="40"/>
        <v>#DIV/0!</v>
      </c>
      <c r="X51" s="4" t="s">
        <v>495</v>
      </c>
    </row>
    <row r="52" spans="1:24" ht="94.5">
      <c r="A52" s="2" t="s">
        <v>91</v>
      </c>
      <c r="B52" s="53" t="s">
        <v>138</v>
      </c>
      <c r="C52" s="4" t="s">
        <v>139</v>
      </c>
      <c r="D52" s="1">
        <f t="shared" si="42"/>
        <v>3.9</v>
      </c>
      <c r="E52" s="1">
        <v>0</v>
      </c>
      <c r="F52" s="1">
        <v>0</v>
      </c>
      <c r="G52" s="1">
        <v>3.9</v>
      </c>
      <c r="H52" s="1">
        <v>0</v>
      </c>
      <c r="I52" s="1">
        <f t="shared" si="43"/>
        <v>3.9</v>
      </c>
      <c r="J52" s="1">
        <v>0</v>
      </c>
      <c r="K52" s="1">
        <v>0</v>
      </c>
      <c r="L52" s="50">
        <v>3.9</v>
      </c>
      <c r="M52" s="1">
        <v>0</v>
      </c>
      <c r="N52" s="1">
        <f t="shared" si="31"/>
        <v>0</v>
      </c>
      <c r="O52" s="1">
        <f t="shared" si="32"/>
        <v>0</v>
      </c>
      <c r="P52" s="1">
        <f t="shared" si="33"/>
        <v>0</v>
      </c>
      <c r="Q52" s="1" t="e">
        <f t="shared" si="34"/>
        <v>#DIV/0!</v>
      </c>
      <c r="R52" s="1">
        <f t="shared" si="35"/>
        <v>0</v>
      </c>
      <c r="S52" s="1" t="e">
        <f t="shared" si="36"/>
        <v>#DIV/0!</v>
      </c>
      <c r="T52" s="1">
        <f t="shared" si="37"/>
        <v>0</v>
      </c>
      <c r="U52" s="1">
        <f t="shared" si="38"/>
        <v>0</v>
      </c>
      <c r="V52" s="1">
        <f t="shared" si="39"/>
        <v>0</v>
      </c>
      <c r="W52" s="1" t="e">
        <f t="shared" si="40"/>
        <v>#DIV/0!</v>
      </c>
      <c r="X52" s="4" t="s">
        <v>496</v>
      </c>
    </row>
    <row r="53" spans="1:24" ht="94.5">
      <c r="A53" s="2" t="s">
        <v>92</v>
      </c>
      <c r="B53" s="53" t="s">
        <v>141</v>
      </c>
      <c r="C53" s="4" t="s">
        <v>142</v>
      </c>
      <c r="D53" s="1">
        <f t="shared" si="42"/>
        <v>11.53</v>
      </c>
      <c r="E53" s="1">
        <v>0</v>
      </c>
      <c r="F53" s="1">
        <v>0</v>
      </c>
      <c r="G53" s="1">
        <v>11.53</v>
      </c>
      <c r="H53" s="1">
        <v>0</v>
      </c>
      <c r="I53" s="1">
        <f t="shared" si="43"/>
        <v>11.53</v>
      </c>
      <c r="J53" s="1">
        <v>0</v>
      </c>
      <c r="K53" s="1">
        <v>0</v>
      </c>
      <c r="L53" s="50">
        <v>11.53</v>
      </c>
      <c r="M53" s="1">
        <v>0</v>
      </c>
      <c r="N53" s="1">
        <f t="shared" si="31"/>
        <v>0</v>
      </c>
      <c r="O53" s="1">
        <f t="shared" si="32"/>
        <v>0</v>
      </c>
      <c r="P53" s="1">
        <f t="shared" si="33"/>
        <v>0</v>
      </c>
      <c r="Q53" s="1" t="e">
        <f t="shared" si="34"/>
        <v>#DIV/0!</v>
      </c>
      <c r="R53" s="1">
        <f t="shared" si="35"/>
        <v>0</v>
      </c>
      <c r="S53" s="1" t="e">
        <f t="shared" si="36"/>
        <v>#DIV/0!</v>
      </c>
      <c r="T53" s="1">
        <f t="shared" si="37"/>
        <v>0</v>
      </c>
      <c r="U53" s="1">
        <f t="shared" si="38"/>
        <v>0</v>
      </c>
      <c r="V53" s="1">
        <f t="shared" si="39"/>
        <v>0</v>
      </c>
      <c r="W53" s="1" t="e">
        <f t="shared" si="40"/>
        <v>#DIV/0!</v>
      </c>
      <c r="X53" s="4" t="s">
        <v>497</v>
      </c>
    </row>
    <row r="54" spans="1:24" ht="63">
      <c r="A54" s="2" t="s">
        <v>93</v>
      </c>
      <c r="B54" s="4" t="s">
        <v>358</v>
      </c>
      <c r="C54" s="52" t="s">
        <v>359</v>
      </c>
      <c r="D54" s="1">
        <f t="shared" si="42"/>
        <v>3.17</v>
      </c>
      <c r="E54" s="1">
        <v>0</v>
      </c>
      <c r="F54" s="1">
        <v>0</v>
      </c>
      <c r="G54" s="1">
        <v>0</v>
      </c>
      <c r="H54" s="1">
        <v>3.17</v>
      </c>
      <c r="I54" s="1">
        <f t="shared" si="43"/>
        <v>0</v>
      </c>
      <c r="J54" s="1">
        <v>0</v>
      </c>
      <c r="K54" s="1">
        <v>0</v>
      </c>
      <c r="L54" s="50">
        <v>0</v>
      </c>
      <c r="M54" s="1">
        <v>0</v>
      </c>
      <c r="N54" s="1">
        <f t="shared" si="31"/>
        <v>-3.17</v>
      </c>
      <c r="O54" s="1">
        <f t="shared" si="32"/>
        <v>-100</v>
      </c>
      <c r="P54" s="1">
        <f t="shared" si="33"/>
        <v>0</v>
      </c>
      <c r="Q54" s="1" t="e">
        <f t="shared" si="34"/>
        <v>#DIV/0!</v>
      </c>
      <c r="R54" s="1">
        <f t="shared" si="35"/>
        <v>0</v>
      </c>
      <c r="S54" s="1" t="e">
        <f t="shared" si="36"/>
        <v>#DIV/0!</v>
      </c>
      <c r="T54" s="1">
        <f t="shared" si="37"/>
        <v>0</v>
      </c>
      <c r="U54" s="1" t="e">
        <f t="shared" si="38"/>
        <v>#DIV/0!</v>
      </c>
      <c r="V54" s="1">
        <f t="shared" si="39"/>
        <v>-3.17</v>
      </c>
      <c r="W54" s="1">
        <f t="shared" si="40"/>
        <v>-100</v>
      </c>
      <c r="X54" s="4" t="s">
        <v>379</v>
      </c>
    </row>
    <row r="55" spans="1:24" ht="63">
      <c r="A55" s="2" t="s">
        <v>94</v>
      </c>
      <c r="B55" s="53" t="s">
        <v>360</v>
      </c>
      <c r="C55" s="41" t="s">
        <v>361</v>
      </c>
      <c r="D55" s="1">
        <f t="shared" si="42"/>
        <v>0.74</v>
      </c>
      <c r="E55" s="1">
        <v>0</v>
      </c>
      <c r="F55" s="1">
        <v>0</v>
      </c>
      <c r="G55" s="1">
        <v>0.74</v>
      </c>
      <c r="H55" s="1">
        <v>0</v>
      </c>
      <c r="I55" s="1">
        <f t="shared" si="43"/>
        <v>0</v>
      </c>
      <c r="J55" s="1">
        <v>0</v>
      </c>
      <c r="K55" s="1">
        <v>0</v>
      </c>
      <c r="L55" s="50">
        <v>0</v>
      </c>
      <c r="M55" s="1">
        <v>0</v>
      </c>
      <c r="N55" s="1">
        <f t="shared" si="31"/>
        <v>-0.74</v>
      </c>
      <c r="O55" s="1">
        <f t="shared" si="32"/>
        <v>-100</v>
      </c>
      <c r="P55" s="1">
        <f t="shared" si="33"/>
        <v>0</v>
      </c>
      <c r="Q55" s="1" t="e">
        <f t="shared" si="34"/>
        <v>#DIV/0!</v>
      </c>
      <c r="R55" s="1">
        <f t="shared" si="35"/>
        <v>0</v>
      </c>
      <c r="S55" s="1" t="e">
        <f t="shared" si="36"/>
        <v>#DIV/0!</v>
      </c>
      <c r="T55" s="1">
        <f t="shared" si="37"/>
        <v>-0.74</v>
      </c>
      <c r="U55" s="1">
        <f t="shared" si="38"/>
        <v>-100</v>
      </c>
      <c r="V55" s="1">
        <f t="shared" si="39"/>
        <v>0</v>
      </c>
      <c r="W55" s="1" t="e">
        <f t="shared" si="40"/>
        <v>#DIV/0!</v>
      </c>
      <c r="X55" s="4" t="s">
        <v>380</v>
      </c>
    </row>
    <row r="56" spans="1:24" ht="47.25">
      <c r="A56" s="2" t="s">
        <v>95</v>
      </c>
      <c r="B56" s="41" t="s">
        <v>550</v>
      </c>
      <c r="C56" s="2" t="s">
        <v>362</v>
      </c>
      <c r="D56" s="1">
        <f t="shared" si="42"/>
        <v>1.21</v>
      </c>
      <c r="E56" s="1">
        <v>0</v>
      </c>
      <c r="F56" s="1">
        <v>0</v>
      </c>
      <c r="G56" s="1">
        <v>1.21</v>
      </c>
      <c r="H56" s="1">
        <v>0</v>
      </c>
      <c r="I56" s="1">
        <f t="shared" si="43"/>
        <v>0</v>
      </c>
      <c r="J56" s="1">
        <v>0</v>
      </c>
      <c r="K56" s="1">
        <v>0</v>
      </c>
      <c r="L56" s="50">
        <v>0</v>
      </c>
      <c r="M56" s="1">
        <v>0</v>
      </c>
      <c r="N56" s="1">
        <f t="shared" si="31"/>
        <v>-1.21</v>
      </c>
      <c r="O56" s="1">
        <f t="shared" si="32"/>
        <v>-100</v>
      </c>
      <c r="P56" s="1">
        <f t="shared" si="33"/>
        <v>0</v>
      </c>
      <c r="Q56" s="1" t="e">
        <f t="shared" si="34"/>
        <v>#DIV/0!</v>
      </c>
      <c r="R56" s="1">
        <f t="shared" si="35"/>
        <v>0</v>
      </c>
      <c r="S56" s="1" t="e">
        <f t="shared" si="36"/>
        <v>#DIV/0!</v>
      </c>
      <c r="T56" s="1">
        <f t="shared" si="37"/>
        <v>-1.21</v>
      </c>
      <c r="U56" s="1">
        <f t="shared" si="38"/>
        <v>-100</v>
      </c>
      <c r="V56" s="1">
        <f t="shared" si="39"/>
        <v>0</v>
      </c>
      <c r="W56" s="1" t="e">
        <f t="shared" si="40"/>
        <v>#DIV/0!</v>
      </c>
      <c r="X56" s="4" t="s">
        <v>381</v>
      </c>
    </row>
    <row r="57" spans="1:24" ht="63">
      <c r="A57" s="2" t="s">
        <v>96</v>
      </c>
      <c r="B57" s="41" t="s">
        <v>363</v>
      </c>
      <c r="C57" s="2" t="s">
        <v>364</v>
      </c>
      <c r="D57" s="1">
        <f t="shared" si="42"/>
        <v>0.7</v>
      </c>
      <c r="E57" s="1">
        <v>0</v>
      </c>
      <c r="F57" s="1">
        <v>0</v>
      </c>
      <c r="G57" s="1">
        <v>0.7</v>
      </c>
      <c r="H57" s="1">
        <v>0</v>
      </c>
      <c r="I57" s="1">
        <f t="shared" si="43"/>
        <v>0.09</v>
      </c>
      <c r="J57" s="1">
        <v>0</v>
      </c>
      <c r="K57" s="1">
        <v>0</v>
      </c>
      <c r="L57" s="50">
        <v>0.09</v>
      </c>
      <c r="M57" s="1">
        <v>0</v>
      </c>
      <c r="N57" s="1">
        <f t="shared" si="31"/>
        <v>-0.61</v>
      </c>
      <c r="O57" s="1">
        <f t="shared" si="32"/>
        <v>-87.142857142857139</v>
      </c>
      <c r="P57" s="1">
        <f t="shared" si="33"/>
        <v>0</v>
      </c>
      <c r="Q57" s="1" t="e">
        <f t="shared" si="34"/>
        <v>#DIV/0!</v>
      </c>
      <c r="R57" s="1">
        <f t="shared" si="35"/>
        <v>0</v>
      </c>
      <c r="S57" s="1" t="e">
        <f t="shared" si="36"/>
        <v>#DIV/0!</v>
      </c>
      <c r="T57" s="1">
        <f t="shared" si="37"/>
        <v>-0.61</v>
      </c>
      <c r="U57" s="1">
        <f t="shared" si="38"/>
        <v>-87.142857142857139</v>
      </c>
      <c r="V57" s="1">
        <f t="shared" si="39"/>
        <v>0</v>
      </c>
      <c r="W57" s="1" t="e">
        <f t="shared" si="40"/>
        <v>#DIV/0!</v>
      </c>
      <c r="X57" s="4" t="s">
        <v>498</v>
      </c>
    </row>
    <row r="58" spans="1:24" ht="47.25">
      <c r="A58" s="2" t="s">
        <v>97</v>
      </c>
      <c r="B58" s="41" t="s">
        <v>365</v>
      </c>
      <c r="C58" s="2" t="s">
        <v>366</v>
      </c>
      <c r="D58" s="1">
        <f t="shared" si="42"/>
        <v>0.95</v>
      </c>
      <c r="E58" s="1">
        <v>0</v>
      </c>
      <c r="F58" s="1">
        <v>0</v>
      </c>
      <c r="G58" s="1">
        <v>0.95</v>
      </c>
      <c r="H58" s="1">
        <v>0</v>
      </c>
      <c r="I58" s="1">
        <f t="shared" si="43"/>
        <v>0</v>
      </c>
      <c r="J58" s="1">
        <v>0</v>
      </c>
      <c r="K58" s="1">
        <v>0</v>
      </c>
      <c r="L58" s="50">
        <v>0</v>
      </c>
      <c r="M58" s="1">
        <v>0</v>
      </c>
      <c r="N58" s="1">
        <f t="shared" si="31"/>
        <v>-0.95</v>
      </c>
      <c r="O58" s="1">
        <f t="shared" si="32"/>
        <v>-100</v>
      </c>
      <c r="P58" s="1">
        <f t="shared" si="33"/>
        <v>0</v>
      </c>
      <c r="Q58" s="1" t="e">
        <f t="shared" si="34"/>
        <v>#DIV/0!</v>
      </c>
      <c r="R58" s="1">
        <f t="shared" si="35"/>
        <v>0</v>
      </c>
      <c r="S58" s="1" t="e">
        <f t="shared" si="36"/>
        <v>#DIV/0!</v>
      </c>
      <c r="T58" s="1">
        <f t="shared" si="37"/>
        <v>-0.95</v>
      </c>
      <c r="U58" s="1">
        <f t="shared" si="38"/>
        <v>-100</v>
      </c>
      <c r="V58" s="1">
        <f t="shared" si="39"/>
        <v>0</v>
      </c>
      <c r="W58" s="1" t="e">
        <f t="shared" si="40"/>
        <v>#DIV/0!</v>
      </c>
      <c r="X58" s="4" t="s">
        <v>382</v>
      </c>
    </row>
    <row r="59" spans="1:24" ht="63">
      <c r="A59" s="2" t="s">
        <v>98</v>
      </c>
      <c r="B59" s="40" t="s">
        <v>367</v>
      </c>
      <c r="C59" s="4" t="s">
        <v>368</v>
      </c>
      <c r="D59" s="1">
        <f t="shared" si="42"/>
        <v>1.70333</v>
      </c>
      <c r="E59" s="1">
        <v>0</v>
      </c>
      <c r="F59" s="1">
        <v>0</v>
      </c>
      <c r="G59" s="1">
        <v>1.70333</v>
      </c>
      <c r="H59" s="1">
        <v>0</v>
      </c>
      <c r="I59" s="1">
        <f>SUM(J59:M59)</f>
        <v>1.19</v>
      </c>
      <c r="J59" s="1">
        <v>0</v>
      </c>
      <c r="K59" s="1">
        <v>0</v>
      </c>
      <c r="L59" s="50">
        <v>1.19</v>
      </c>
      <c r="M59" s="1">
        <v>0</v>
      </c>
      <c r="N59" s="1">
        <f t="shared" si="31"/>
        <v>-0.51333000000000006</v>
      </c>
      <c r="O59" s="1">
        <f t="shared" si="32"/>
        <v>-30.136849582875904</v>
      </c>
      <c r="P59" s="1">
        <f t="shared" si="33"/>
        <v>0</v>
      </c>
      <c r="Q59" s="1" t="e">
        <f t="shared" si="34"/>
        <v>#DIV/0!</v>
      </c>
      <c r="R59" s="1">
        <f t="shared" si="35"/>
        <v>0</v>
      </c>
      <c r="S59" s="1" t="e">
        <f t="shared" si="36"/>
        <v>#DIV/0!</v>
      </c>
      <c r="T59" s="1">
        <f t="shared" si="37"/>
        <v>-0.51333000000000006</v>
      </c>
      <c r="U59" s="1">
        <f t="shared" si="38"/>
        <v>-30.136849582875904</v>
      </c>
      <c r="V59" s="1">
        <f t="shared" si="39"/>
        <v>0</v>
      </c>
      <c r="W59" s="1" t="e">
        <f t="shared" si="40"/>
        <v>#DIV/0!</v>
      </c>
      <c r="X59" s="4" t="s">
        <v>499</v>
      </c>
    </row>
    <row r="60" spans="1:24" ht="78.75">
      <c r="A60" s="2" t="s">
        <v>99</v>
      </c>
      <c r="B60" s="40" t="s">
        <v>369</v>
      </c>
      <c r="C60" s="4" t="s">
        <v>370</v>
      </c>
      <c r="D60" s="1">
        <f t="shared" si="42"/>
        <v>3.07</v>
      </c>
      <c r="E60" s="1">
        <v>0</v>
      </c>
      <c r="F60" s="1">
        <v>0</v>
      </c>
      <c r="G60" s="1">
        <v>3.07</v>
      </c>
      <c r="H60" s="1">
        <v>0</v>
      </c>
      <c r="I60" s="1">
        <f>SUM(J60:M60)</f>
        <v>0</v>
      </c>
      <c r="J60" s="1">
        <v>0</v>
      </c>
      <c r="K60" s="1">
        <v>0</v>
      </c>
      <c r="L60" s="50">
        <v>0</v>
      </c>
      <c r="M60" s="1">
        <v>0</v>
      </c>
      <c r="N60" s="1">
        <f t="shared" si="31"/>
        <v>-3.07</v>
      </c>
      <c r="O60" s="1">
        <f t="shared" si="32"/>
        <v>-100</v>
      </c>
      <c r="P60" s="1">
        <f t="shared" si="33"/>
        <v>0</v>
      </c>
      <c r="Q60" s="1" t="e">
        <f t="shared" si="34"/>
        <v>#DIV/0!</v>
      </c>
      <c r="R60" s="1">
        <f t="shared" si="35"/>
        <v>0</v>
      </c>
      <c r="S60" s="1" t="e">
        <f t="shared" si="36"/>
        <v>#DIV/0!</v>
      </c>
      <c r="T60" s="1">
        <f t="shared" si="37"/>
        <v>-3.07</v>
      </c>
      <c r="U60" s="1">
        <f t="shared" si="38"/>
        <v>-100</v>
      </c>
      <c r="V60" s="1">
        <f t="shared" si="39"/>
        <v>0</v>
      </c>
      <c r="W60" s="1" t="e">
        <f t="shared" si="40"/>
        <v>#DIV/0!</v>
      </c>
      <c r="X60" s="4" t="s">
        <v>500</v>
      </c>
    </row>
    <row r="61" spans="1:24" ht="63">
      <c r="A61" s="2" t="s">
        <v>102</v>
      </c>
      <c r="B61" s="40" t="s">
        <v>371</v>
      </c>
      <c r="C61" s="4" t="s">
        <v>372</v>
      </c>
      <c r="D61" s="1">
        <f t="shared" si="42"/>
        <v>1.1499999999999999</v>
      </c>
      <c r="E61" s="1">
        <v>0</v>
      </c>
      <c r="F61" s="1">
        <v>0</v>
      </c>
      <c r="G61" s="1">
        <v>1.1499999999999999</v>
      </c>
      <c r="H61" s="1">
        <v>0</v>
      </c>
      <c r="I61" s="1">
        <f t="shared" si="43"/>
        <v>0</v>
      </c>
      <c r="J61" s="1">
        <v>0</v>
      </c>
      <c r="K61" s="1">
        <v>0</v>
      </c>
      <c r="L61" s="50">
        <v>0</v>
      </c>
      <c r="M61" s="1">
        <v>0</v>
      </c>
      <c r="N61" s="1">
        <f t="shared" si="31"/>
        <v>-1.1499999999999999</v>
      </c>
      <c r="O61" s="1">
        <f t="shared" si="32"/>
        <v>-100</v>
      </c>
      <c r="P61" s="1">
        <f t="shared" si="33"/>
        <v>0</v>
      </c>
      <c r="Q61" s="1" t="e">
        <f t="shared" si="34"/>
        <v>#DIV/0!</v>
      </c>
      <c r="R61" s="1">
        <f t="shared" si="35"/>
        <v>0</v>
      </c>
      <c r="S61" s="1" t="e">
        <f t="shared" si="36"/>
        <v>#DIV/0!</v>
      </c>
      <c r="T61" s="1">
        <f t="shared" si="37"/>
        <v>-1.1499999999999999</v>
      </c>
      <c r="U61" s="1">
        <f t="shared" si="38"/>
        <v>-100</v>
      </c>
      <c r="V61" s="1">
        <f t="shared" si="39"/>
        <v>0</v>
      </c>
      <c r="W61" s="1" t="e">
        <f t="shared" si="40"/>
        <v>#DIV/0!</v>
      </c>
      <c r="X61" s="4" t="s">
        <v>383</v>
      </c>
    </row>
    <row r="62" spans="1:24" ht="31.5">
      <c r="A62" s="2" t="s">
        <v>103</v>
      </c>
      <c r="B62" s="59" t="s">
        <v>295</v>
      </c>
      <c r="C62" s="60" t="s">
        <v>296</v>
      </c>
      <c r="D62" s="1">
        <f t="shared" si="42"/>
        <v>1.39</v>
      </c>
      <c r="E62" s="1">
        <v>0</v>
      </c>
      <c r="F62" s="1">
        <v>0</v>
      </c>
      <c r="G62" s="1">
        <v>1.39</v>
      </c>
      <c r="H62" s="1">
        <v>0</v>
      </c>
      <c r="I62" s="1">
        <f t="shared" si="43"/>
        <v>1.29</v>
      </c>
      <c r="J62" s="1">
        <v>0</v>
      </c>
      <c r="K62" s="1">
        <v>0</v>
      </c>
      <c r="L62" s="50">
        <v>1.29</v>
      </c>
      <c r="M62" s="1">
        <v>0</v>
      </c>
      <c r="N62" s="1">
        <f t="shared" si="31"/>
        <v>-9.9999999999999867E-2</v>
      </c>
      <c r="O62" s="1">
        <f t="shared" si="32"/>
        <v>-7.1942446043165384</v>
      </c>
      <c r="P62" s="1">
        <f t="shared" si="33"/>
        <v>0</v>
      </c>
      <c r="Q62" s="1" t="e">
        <f t="shared" si="34"/>
        <v>#DIV/0!</v>
      </c>
      <c r="R62" s="1">
        <f t="shared" si="35"/>
        <v>0</v>
      </c>
      <c r="S62" s="1" t="e">
        <f t="shared" si="36"/>
        <v>#DIV/0!</v>
      </c>
      <c r="T62" s="1">
        <f t="shared" si="37"/>
        <v>-9.9999999999999867E-2</v>
      </c>
      <c r="U62" s="1">
        <f t="shared" si="38"/>
        <v>-7.1942446043165384</v>
      </c>
      <c r="V62" s="1">
        <f t="shared" si="39"/>
        <v>0</v>
      </c>
      <c r="W62" s="1" t="e">
        <f t="shared" si="40"/>
        <v>#DIV/0!</v>
      </c>
      <c r="X62" s="4" t="s">
        <v>384</v>
      </c>
    </row>
    <row r="63" spans="1:24" ht="47.25">
      <c r="A63" s="2" t="s">
        <v>104</v>
      </c>
      <c r="B63" s="42" t="s">
        <v>157</v>
      </c>
      <c r="C63" s="41" t="s">
        <v>158</v>
      </c>
      <c r="D63" s="1">
        <f>SUM(E63:H63)</f>
        <v>0.13</v>
      </c>
      <c r="E63" s="1">
        <v>0</v>
      </c>
      <c r="F63" s="1">
        <v>0</v>
      </c>
      <c r="G63" s="1">
        <v>0.13</v>
      </c>
      <c r="H63" s="1">
        <v>0</v>
      </c>
      <c r="I63" s="1">
        <f t="shared" si="43"/>
        <v>1.9670000000000001</v>
      </c>
      <c r="J63" s="1">
        <v>0</v>
      </c>
      <c r="K63" s="1">
        <v>0</v>
      </c>
      <c r="L63" s="50">
        <v>1.9670000000000001</v>
      </c>
      <c r="M63" s="1">
        <v>0</v>
      </c>
      <c r="N63" s="1">
        <f t="shared" si="31"/>
        <v>1.8370000000000002</v>
      </c>
      <c r="O63" s="1">
        <f t="shared" si="32"/>
        <v>1413.0769230769233</v>
      </c>
      <c r="P63" s="1">
        <f t="shared" si="33"/>
        <v>0</v>
      </c>
      <c r="Q63" s="1" t="e">
        <f t="shared" si="34"/>
        <v>#DIV/0!</v>
      </c>
      <c r="R63" s="1">
        <f t="shared" si="35"/>
        <v>0</v>
      </c>
      <c r="S63" s="1" t="e">
        <f t="shared" si="36"/>
        <v>#DIV/0!</v>
      </c>
      <c r="T63" s="1">
        <f t="shared" si="37"/>
        <v>1.8370000000000002</v>
      </c>
      <c r="U63" s="1">
        <f t="shared" si="38"/>
        <v>1413.0769230769233</v>
      </c>
      <c r="V63" s="1">
        <f t="shared" si="39"/>
        <v>0</v>
      </c>
      <c r="W63" s="1" t="e">
        <f t="shared" si="40"/>
        <v>#DIV/0!</v>
      </c>
      <c r="X63" s="4" t="s">
        <v>501</v>
      </c>
    </row>
    <row r="64" spans="1:24" ht="63">
      <c r="A64" s="2" t="s">
        <v>105</v>
      </c>
      <c r="B64" s="42" t="s">
        <v>373</v>
      </c>
      <c r="C64" s="2" t="s">
        <v>374</v>
      </c>
      <c r="D64" s="1">
        <f>SUM(E64:H64)</f>
        <v>2.39</v>
      </c>
      <c r="E64" s="1">
        <v>0</v>
      </c>
      <c r="F64" s="1">
        <v>0</v>
      </c>
      <c r="G64" s="1">
        <v>2.39</v>
      </c>
      <c r="H64" s="1">
        <v>0</v>
      </c>
      <c r="I64" s="1">
        <f t="shared" si="43"/>
        <v>0</v>
      </c>
      <c r="J64" s="1">
        <v>0</v>
      </c>
      <c r="K64" s="1">
        <v>0</v>
      </c>
      <c r="L64" s="50">
        <v>0</v>
      </c>
      <c r="M64" s="1">
        <v>0</v>
      </c>
      <c r="N64" s="1">
        <f t="shared" si="31"/>
        <v>-2.39</v>
      </c>
      <c r="O64" s="1">
        <f t="shared" si="32"/>
        <v>-100</v>
      </c>
      <c r="P64" s="1">
        <f t="shared" si="33"/>
        <v>0</v>
      </c>
      <c r="Q64" s="1" t="e">
        <f t="shared" si="34"/>
        <v>#DIV/0!</v>
      </c>
      <c r="R64" s="1">
        <f t="shared" si="35"/>
        <v>0</v>
      </c>
      <c r="S64" s="1" t="e">
        <f t="shared" si="36"/>
        <v>#DIV/0!</v>
      </c>
      <c r="T64" s="1">
        <f t="shared" si="37"/>
        <v>-2.39</v>
      </c>
      <c r="U64" s="1">
        <f t="shared" si="38"/>
        <v>-100</v>
      </c>
      <c r="V64" s="1">
        <f t="shared" si="39"/>
        <v>0</v>
      </c>
      <c r="W64" s="1" t="e">
        <f t="shared" si="40"/>
        <v>#DIV/0!</v>
      </c>
      <c r="X64" s="4" t="s">
        <v>502</v>
      </c>
    </row>
    <row r="65" spans="1:24" ht="63">
      <c r="A65" s="2" t="s">
        <v>106</v>
      </c>
      <c r="B65" s="41" t="s">
        <v>153</v>
      </c>
      <c r="C65" s="2" t="s">
        <v>154</v>
      </c>
      <c r="D65" s="1">
        <f>SUM(E65:H65)</f>
        <v>0.43</v>
      </c>
      <c r="E65" s="1">
        <v>0</v>
      </c>
      <c r="F65" s="1">
        <v>0</v>
      </c>
      <c r="G65" s="1">
        <v>0.43</v>
      </c>
      <c r="H65" s="1">
        <v>0</v>
      </c>
      <c r="I65" s="1">
        <f t="shared" si="43"/>
        <v>0.43</v>
      </c>
      <c r="J65" s="1">
        <v>0</v>
      </c>
      <c r="K65" s="1">
        <v>0</v>
      </c>
      <c r="L65" s="50">
        <v>0.43</v>
      </c>
      <c r="M65" s="1">
        <v>0</v>
      </c>
      <c r="N65" s="1">
        <f t="shared" si="31"/>
        <v>0</v>
      </c>
      <c r="O65" s="1">
        <f t="shared" si="32"/>
        <v>0</v>
      </c>
      <c r="P65" s="1">
        <f t="shared" si="33"/>
        <v>0</v>
      </c>
      <c r="Q65" s="1" t="e">
        <f t="shared" si="34"/>
        <v>#DIV/0!</v>
      </c>
      <c r="R65" s="1">
        <f t="shared" si="35"/>
        <v>0</v>
      </c>
      <c r="S65" s="1" t="e">
        <f t="shared" si="36"/>
        <v>#DIV/0!</v>
      </c>
      <c r="T65" s="1">
        <f t="shared" si="37"/>
        <v>0</v>
      </c>
      <c r="U65" s="1">
        <f t="shared" si="38"/>
        <v>0</v>
      </c>
      <c r="V65" s="1">
        <f t="shared" si="39"/>
        <v>0</v>
      </c>
      <c r="W65" s="1" t="e">
        <f t="shared" si="40"/>
        <v>#DIV/0!</v>
      </c>
      <c r="X65" s="4" t="s">
        <v>503</v>
      </c>
    </row>
    <row r="66" spans="1:24" ht="47.25">
      <c r="A66" s="2" t="s">
        <v>107</v>
      </c>
      <c r="B66" s="53" t="s">
        <v>100</v>
      </c>
      <c r="C66" s="4" t="s">
        <v>101</v>
      </c>
      <c r="D66" s="1">
        <f t="shared" si="42"/>
        <v>0.71</v>
      </c>
      <c r="E66" s="1">
        <v>0</v>
      </c>
      <c r="F66" s="1">
        <v>0</v>
      </c>
      <c r="G66" s="1">
        <v>0.71</v>
      </c>
      <c r="H66" s="1">
        <v>0</v>
      </c>
      <c r="I66" s="1">
        <f t="shared" si="43"/>
        <v>1.034</v>
      </c>
      <c r="J66" s="1">
        <v>0</v>
      </c>
      <c r="K66" s="1">
        <v>0</v>
      </c>
      <c r="L66" s="50">
        <v>1.034</v>
      </c>
      <c r="M66" s="1">
        <v>0</v>
      </c>
      <c r="N66" s="1">
        <f t="shared" si="31"/>
        <v>0.32400000000000007</v>
      </c>
      <c r="O66" s="1">
        <f t="shared" si="32"/>
        <v>45.633802816901422</v>
      </c>
      <c r="P66" s="1">
        <f t="shared" si="33"/>
        <v>0</v>
      </c>
      <c r="Q66" s="1" t="e">
        <f t="shared" si="34"/>
        <v>#DIV/0!</v>
      </c>
      <c r="R66" s="1">
        <f t="shared" si="35"/>
        <v>0</v>
      </c>
      <c r="S66" s="1" t="e">
        <f t="shared" si="36"/>
        <v>#DIV/0!</v>
      </c>
      <c r="T66" s="1">
        <f t="shared" si="37"/>
        <v>0.32400000000000007</v>
      </c>
      <c r="U66" s="1">
        <f t="shared" si="38"/>
        <v>45.633802816901422</v>
      </c>
      <c r="V66" s="1">
        <f t="shared" si="39"/>
        <v>0</v>
      </c>
      <c r="W66" s="1" t="e">
        <f t="shared" si="40"/>
        <v>#DIV/0!</v>
      </c>
      <c r="X66" s="4" t="s">
        <v>504</v>
      </c>
    </row>
    <row r="67" spans="1:24" ht="157.5">
      <c r="A67" s="2" t="s">
        <v>108</v>
      </c>
      <c r="B67" s="40" t="s">
        <v>375</v>
      </c>
      <c r="C67" s="2" t="s">
        <v>376</v>
      </c>
      <c r="D67" s="1">
        <f t="shared" si="42"/>
        <v>2.9</v>
      </c>
      <c r="E67" s="1">
        <v>0</v>
      </c>
      <c r="F67" s="1">
        <v>0</v>
      </c>
      <c r="G67" s="1">
        <v>2.9</v>
      </c>
      <c r="H67" s="1">
        <v>0</v>
      </c>
      <c r="I67" s="1">
        <f t="shared" si="43"/>
        <v>0</v>
      </c>
      <c r="J67" s="1">
        <v>0</v>
      </c>
      <c r="K67" s="1">
        <v>0</v>
      </c>
      <c r="L67" s="50">
        <v>0</v>
      </c>
      <c r="M67" s="1">
        <v>0</v>
      </c>
      <c r="N67" s="1">
        <f t="shared" si="31"/>
        <v>-2.9</v>
      </c>
      <c r="O67" s="1">
        <f t="shared" si="32"/>
        <v>-100</v>
      </c>
      <c r="P67" s="1">
        <f t="shared" si="33"/>
        <v>0</v>
      </c>
      <c r="Q67" s="1" t="e">
        <f t="shared" si="34"/>
        <v>#DIV/0!</v>
      </c>
      <c r="R67" s="1">
        <f t="shared" si="35"/>
        <v>0</v>
      </c>
      <c r="S67" s="1" t="e">
        <f t="shared" si="36"/>
        <v>#DIV/0!</v>
      </c>
      <c r="T67" s="1">
        <f t="shared" si="37"/>
        <v>-2.9</v>
      </c>
      <c r="U67" s="1">
        <f t="shared" si="38"/>
        <v>-100</v>
      </c>
      <c r="V67" s="1">
        <f t="shared" si="39"/>
        <v>0</v>
      </c>
      <c r="W67" s="1" t="e">
        <f t="shared" si="40"/>
        <v>#DIV/0!</v>
      </c>
      <c r="X67" s="4" t="s">
        <v>505</v>
      </c>
    </row>
    <row r="68" spans="1:24" ht="141.75">
      <c r="A68" s="2" t="s">
        <v>109</v>
      </c>
      <c r="B68" s="40" t="s">
        <v>377</v>
      </c>
      <c r="C68" s="2" t="s">
        <v>378</v>
      </c>
      <c r="D68" s="1">
        <f t="shared" si="42"/>
        <v>2.54</v>
      </c>
      <c r="E68" s="1">
        <v>0</v>
      </c>
      <c r="F68" s="1">
        <v>0</v>
      </c>
      <c r="G68" s="1">
        <v>2.54</v>
      </c>
      <c r="H68" s="1">
        <v>0</v>
      </c>
      <c r="I68" s="1">
        <f t="shared" si="43"/>
        <v>0</v>
      </c>
      <c r="J68" s="1">
        <v>0</v>
      </c>
      <c r="K68" s="1">
        <v>0</v>
      </c>
      <c r="L68" s="50">
        <v>0</v>
      </c>
      <c r="M68" s="1">
        <v>0</v>
      </c>
      <c r="N68" s="1">
        <f t="shared" si="31"/>
        <v>-2.54</v>
      </c>
      <c r="O68" s="1">
        <f t="shared" si="32"/>
        <v>-100</v>
      </c>
      <c r="P68" s="1">
        <f t="shared" si="33"/>
        <v>0</v>
      </c>
      <c r="Q68" s="1" t="e">
        <f t="shared" si="34"/>
        <v>#DIV/0!</v>
      </c>
      <c r="R68" s="1">
        <f t="shared" si="35"/>
        <v>0</v>
      </c>
      <c r="S68" s="1" t="e">
        <f t="shared" si="36"/>
        <v>#DIV/0!</v>
      </c>
      <c r="T68" s="1">
        <f t="shared" si="37"/>
        <v>-2.54</v>
      </c>
      <c r="U68" s="1">
        <f t="shared" si="38"/>
        <v>-100</v>
      </c>
      <c r="V68" s="1">
        <f t="shared" si="39"/>
        <v>0</v>
      </c>
      <c r="W68" s="1" t="e">
        <f t="shared" si="40"/>
        <v>#DIV/0!</v>
      </c>
      <c r="X68" s="4" t="s">
        <v>385</v>
      </c>
    </row>
    <row r="69" spans="1:24" ht="189">
      <c r="A69" s="2" t="s">
        <v>110</v>
      </c>
      <c r="B69" s="42" t="s">
        <v>165</v>
      </c>
      <c r="C69" s="2" t="s">
        <v>166</v>
      </c>
      <c r="D69" s="1">
        <f t="shared" si="42"/>
        <v>0.39</v>
      </c>
      <c r="E69" s="1">
        <v>0</v>
      </c>
      <c r="F69" s="1">
        <v>0</v>
      </c>
      <c r="G69" s="1">
        <v>0.39</v>
      </c>
      <c r="H69" s="1">
        <v>0</v>
      </c>
      <c r="I69" s="1">
        <f t="shared" si="43"/>
        <v>0.39</v>
      </c>
      <c r="J69" s="1">
        <v>0</v>
      </c>
      <c r="K69" s="1">
        <v>0</v>
      </c>
      <c r="L69" s="50">
        <v>0.39</v>
      </c>
      <c r="M69" s="1">
        <v>0</v>
      </c>
      <c r="N69" s="1">
        <f t="shared" si="31"/>
        <v>0</v>
      </c>
      <c r="O69" s="1">
        <f t="shared" si="32"/>
        <v>0</v>
      </c>
      <c r="P69" s="1">
        <f t="shared" si="33"/>
        <v>0</v>
      </c>
      <c r="Q69" s="1" t="e">
        <f t="shared" si="34"/>
        <v>#DIV/0!</v>
      </c>
      <c r="R69" s="1">
        <f t="shared" si="35"/>
        <v>0</v>
      </c>
      <c r="S69" s="1" t="e">
        <f t="shared" si="36"/>
        <v>#DIV/0!</v>
      </c>
      <c r="T69" s="1">
        <f t="shared" si="37"/>
        <v>0</v>
      </c>
      <c r="U69" s="1">
        <f t="shared" si="38"/>
        <v>0</v>
      </c>
      <c r="V69" s="1">
        <f t="shared" si="39"/>
        <v>0</v>
      </c>
      <c r="W69" s="1" t="e">
        <f t="shared" si="40"/>
        <v>#DIV/0!</v>
      </c>
      <c r="X69" s="4" t="s">
        <v>506</v>
      </c>
    </row>
    <row r="70" spans="1:24" ht="78.75">
      <c r="A70" s="2" t="s">
        <v>111</v>
      </c>
      <c r="B70" s="59" t="s">
        <v>305</v>
      </c>
      <c r="C70" s="60" t="s">
        <v>306</v>
      </c>
      <c r="D70" s="1">
        <f t="shared" si="42"/>
        <v>1.1000000000000001</v>
      </c>
      <c r="E70" s="1">
        <v>0</v>
      </c>
      <c r="F70" s="1">
        <v>0</v>
      </c>
      <c r="G70" s="1">
        <v>1.1000000000000001</v>
      </c>
      <c r="H70" s="1">
        <v>0</v>
      </c>
      <c r="I70" s="1">
        <f t="shared" si="43"/>
        <v>14.75</v>
      </c>
      <c r="J70" s="1">
        <v>0</v>
      </c>
      <c r="K70" s="1">
        <v>0</v>
      </c>
      <c r="L70" s="50">
        <v>14.75</v>
      </c>
      <c r="M70" s="1">
        <v>0</v>
      </c>
      <c r="N70" s="1">
        <f t="shared" si="31"/>
        <v>13.65</v>
      </c>
      <c r="O70" s="1">
        <f t="shared" si="32"/>
        <v>1240.9090909090908</v>
      </c>
      <c r="P70" s="1">
        <f t="shared" si="33"/>
        <v>0</v>
      </c>
      <c r="Q70" s="1" t="e">
        <f t="shared" si="34"/>
        <v>#DIV/0!</v>
      </c>
      <c r="R70" s="1">
        <f t="shared" si="35"/>
        <v>0</v>
      </c>
      <c r="S70" s="1" t="e">
        <f t="shared" si="36"/>
        <v>#DIV/0!</v>
      </c>
      <c r="T70" s="1">
        <f t="shared" si="37"/>
        <v>13.65</v>
      </c>
      <c r="U70" s="1">
        <f t="shared" si="38"/>
        <v>1240.9090909090908</v>
      </c>
      <c r="V70" s="1">
        <f t="shared" si="39"/>
        <v>0</v>
      </c>
      <c r="W70" s="1" t="e">
        <f t="shared" si="40"/>
        <v>#DIV/0!</v>
      </c>
      <c r="X70" s="4" t="s">
        <v>507</v>
      </c>
    </row>
    <row r="71" spans="1:24" ht="63">
      <c r="A71" s="2" t="s">
        <v>112</v>
      </c>
      <c r="B71" s="62" t="s">
        <v>432</v>
      </c>
      <c r="C71" s="4" t="s">
        <v>433</v>
      </c>
      <c r="D71" s="1" t="s">
        <v>31</v>
      </c>
      <c r="E71" s="1" t="s">
        <v>31</v>
      </c>
      <c r="F71" s="1" t="s">
        <v>31</v>
      </c>
      <c r="G71" s="1" t="s">
        <v>31</v>
      </c>
      <c r="H71" s="1" t="s">
        <v>31</v>
      </c>
      <c r="I71" s="1">
        <f t="shared" ref="I71:I77" si="44">SUM(J71:M71)</f>
        <v>0.88</v>
      </c>
      <c r="J71" s="1">
        <v>0</v>
      </c>
      <c r="K71" s="1">
        <v>0</v>
      </c>
      <c r="L71" s="50">
        <v>0.88</v>
      </c>
      <c r="M71" s="1">
        <v>0</v>
      </c>
      <c r="N71" s="1" t="s">
        <v>31</v>
      </c>
      <c r="O71" s="1" t="s">
        <v>31</v>
      </c>
      <c r="P71" s="1" t="s">
        <v>31</v>
      </c>
      <c r="Q71" s="1" t="s">
        <v>31</v>
      </c>
      <c r="R71" s="1" t="s">
        <v>31</v>
      </c>
      <c r="S71" s="1" t="s">
        <v>31</v>
      </c>
      <c r="T71" s="1" t="s">
        <v>31</v>
      </c>
      <c r="U71" s="1" t="s">
        <v>31</v>
      </c>
      <c r="V71" s="1" t="s">
        <v>31</v>
      </c>
      <c r="W71" s="1" t="s">
        <v>31</v>
      </c>
      <c r="X71" s="4" t="s">
        <v>508</v>
      </c>
    </row>
    <row r="72" spans="1:24" ht="31.5">
      <c r="A72" s="2" t="s">
        <v>113</v>
      </c>
      <c r="B72" s="63" t="s">
        <v>434</v>
      </c>
      <c r="C72" s="4" t="s">
        <v>435</v>
      </c>
      <c r="D72" s="1" t="s">
        <v>31</v>
      </c>
      <c r="E72" s="1" t="s">
        <v>31</v>
      </c>
      <c r="F72" s="1" t="s">
        <v>31</v>
      </c>
      <c r="G72" s="1" t="s">
        <v>31</v>
      </c>
      <c r="H72" s="1" t="s">
        <v>31</v>
      </c>
      <c r="I72" s="1">
        <f t="shared" si="44"/>
        <v>0.17</v>
      </c>
      <c r="J72" s="1">
        <v>0</v>
      </c>
      <c r="K72" s="1">
        <v>0</v>
      </c>
      <c r="L72" s="50">
        <v>0.17</v>
      </c>
      <c r="M72" s="1">
        <v>0</v>
      </c>
      <c r="N72" s="1" t="s">
        <v>31</v>
      </c>
      <c r="O72" s="1" t="s">
        <v>31</v>
      </c>
      <c r="P72" s="1" t="s">
        <v>31</v>
      </c>
      <c r="Q72" s="1" t="s">
        <v>31</v>
      </c>
      <c r="R72" s="1" t="s">
        <v>31</v>
      </c>
      <c r="S72" s="1" t="s">
        <v>31</v>
      </c>
      <c r="T72" s="1" t="s">
        <v>31</v>
      </c>
      <c r="U72" s="1" t="s">
        <v>31</v>
      </c>
      <c r="V72" s="1" t="s">
        <v>31</v>
      </c>
      <c r="W72" s="1" t="s">
        <v>31</v>
      </c>
      <c r="X72" s="4" t="s">
        <v>509</v>
      </c>
    </row>
    <row r="73" spans="1:24" ht="47.25">
      <c r="A73" s="2" t="s">
        <v>114</v>
      </c>
      <c r="B73" s="4" t="s">
        <v>436</v>
      </c>
      <c r="C73" s="4" t="s">
        <v>437</v>
      </c>
      <c r="D73" s="1" t="s">
        <v>31</v>
      </c>
      <c r="E73" s="1" t="s">
        <v>31</v>
      </c>
      <c r="F73" s="1" t="s">
        <v>31</v>
      </c>
      <c r="G73" s="1" t="s">
        <v>31</v>
      </c>
      <c r="H73" s="1" t="s">
        <v>31</v>
      </c>
      <c r="I73" s="1">
        <f t="shared" si="44"/>
        <v>0.12</v>
      </c>
      <c r="J73" s="1">
        <v>0</v>
      </c>
      <c r="K73" s="1">
        <v>0</v>
      </c>
      <c r="L73" s="50">
        <v>0.12</v>
      </c>
      <c r="M73" s="1">
        <v>0</v>
      </c>
      <c r="N73" s="1" t="s">
        <v>31</v>
      </c>
      <c r="O73" s="1" t="s">
        <v>31</v>
      </c>
      <c r="P73" s="1" t="s">
        <v>31</v>
      </c>
      <c r="Q73" s="1" t="s">
        <v>31</v>
      </c>
      <c r="R73" s="1" t="s">
        <v>31</v>
      </c>
      <c r="S73" s="1" t="s">
        <v>31</v>
      </c>
      <c r="T73" s="1" t="s">
        <v>31</v>
      </c>
      <c r="U73" s="1" t="s">
        <v>31</v>
      </c>
      <c r="V73" s="1" t="s">
        <v>31</v>
      </c>
      <c r="W73" s="1" t="s">
        <v>31</v>
      </c>
      <c r="X73" s="4" t="s">
        <v>510</v>
      </c>
    </row>
    <row r="74" spans="1:24" ht="63">
      <c r="A74" s="2" t="s">
        <v>115</v>
      </c>
      <c r="B74" s="4" t="s">
        <v>438</v>
      </c>
      <c r="C74" s="4" t="s">
        <v>439</v>
      </c>
      <c r="D74" s="1" t="s">
        <v>31</v>
      </c>
      <c r="E74" s="1" t="s">
        <v>31</v>
      </c>
      <c r="F74" s="1" t="s">
        <v>31</v>
      </c>
      <c r="G74" s="1" t="s">
        <v>31</v>
      </c>
      <c r="H74" s="1" t="s">
        <v>31</v>
      </c>
      <c r="I74" s="1">
        <f t="shared" si="44"/>
        <v>0.28000000000000003</v>
      </c>
      <c r="J74" s="1">
        <v>0</v>
      </c>
      <c r="K74" s="1">
        <v>0</v>
      </c>
      <c r="L74" s="50">
        <v>0.28000000000000003</v>
      </c>
      <c r="M74" s="1">
        <v>0</v>
      </c>
      <c r="N74" s="1" t="s">
        <v>31</v>
      </c>
      <c r="O74" s="1" t="s">
        <v>31</v>
      </c>
      <c r="P74" s="1" t="s">
        <v>31</v>
      </c>
      <c r="Q74" s="1" t="s">
        <v>31</v>
      </c>
      <c r="R74" s="1" t="s">
        <v>31</v>
      </c>
      <c r="S74" s="1" t="s">
        <v>31</v>
      </c>
      <c r="T74" s="1" t="s">
        <v>31</v>
      </c>
      <c r="U74" s="1" t="s">
        <v>31</v>
      </c>
      <c r="V74" s="1" t="s">
        <v>31</v>
      </c>
      <c r="W74" s="1" t="s">
        <v>31</v>
      </c>
      <c r="X74" s="4" t="s">
        <v>511</v>
      </c>
    </row>
    <row r="75" spans="1:24" ht="63">
      <c r="A75" s="2" t="s">
        <v>116</v>
      </c>
      <c r="B75" s="4" t="s">
        <v>440</v>
      </c>
      <c r="C75" s="2" t="s">
        <v>441</v>
      </c>
      <c r="D75" s="1" t="s">
        <v>31</v>
      </c>
      <c r="E75" s="1" t="s">
        <v>31</v>
      </c>
      <c r="F75" s="1" t="s">
        <v>31</v>
      </c>
      <c r="G75" s="1" t="s">
        <v>31</v>
      </c>
      <c r="H75" s="1" t="s">
        <v>31</v>
      </c>
      <c r="I75" s="1">
        <f t="shared" si="44"/>
        <v>0.2</v>
      </c>
      <c r="J75" s="1">
        <v>0</v>
      </c>
      <c r="K75" s="1">
        <v>0</v>
      </c>
      <c r="L75" s="50">
        <v>0.2</v>
      </c>
      <c r="M75" s="1">
        <v>0</v>
      </c>
      <c r="N75" s="1" t="s">
        <v>31</v>
      </c>
      <c r="O75" s="1" t="s">
        <v>31</v>
      </c>
      <c r="P75" s="1" t="s">
        <v>31</v>
      </c>
      <c r="Q75" s="1" t="s">
        <v>31</v>
      </c>
      <c r="R75" s="1" t="s">
        <v>31</v>
      </c>
      <c r="S75" s="1" t="s">
        <v>31</v>
      </c>
      <c r="T75" s="1" t="s">
        <v>31</v>
      </c>
      <c r="U75" s="1" t="s">
        <v>31</v>
      </c>
      <c r="V75" s="1" t="s">
        <v>31</v>
      </c>
      <c r="W75" s="1" t="s">
        <v>31</v>
      </c>
      <c r="X75" s="4" t="s">
        <v>512</v>
      </c>
    </row>
    <row r="76" spans="1:24" ht="63">
      <c r="A76" s="2" t="s">
        <v>117</v>
      </c>
      <c r="B76" s="4" t="s">
        <v>442</v>
      </c>
      <c r="C76" s="2" t="s">
        <v>443</v>
      </c>
      <c r="D76" s="1" t="s">
        <v>31</v>
      </c>
      <c r="E76" s="1" t="s">
        <v>31</v>
      </c>
      <c r="F76" s="1" t="s">
        <v>31</v>
      </c>
      <c r="G76" s="1" t="s">
        <v>31</v>
      </c>
      <c r="H76" s="1" t="s">
        <v>31</v>
      </c>
      <c r="I76" s="1">
        <f t="shared" si="44"/>
        <v>0.22</v>
      </c>
      <c r="J76" s="1">
        <v>0</v>
      </c>
      <c r="K76" s="1">
        <v>0</v>
      </c>
      <c r="L76" s="50">
        <v>0.22</v>
      </c>
      <c r="M76" s="1">
        <v>0</v>
      </c>
      <c r="N76" s="1" t="s">
        <v>31</v>
      </c>
      <c r="O76" s="1" t="s">
        <v>31</v>
      </c>
      <c r="P76" s="1" t="s">
        <v>31</v>
      </c>
      <c r="Q76" s="1" t="s">
        <v>31</v>
      </c>
      <c r="R76" s="1" t="s">
        <v>31</v>
      </c>
      <c r="S76" s="1" t="s">
        <v>31</v>
      </c>
      <c r="T76" s="1" t="s">
        <v>31</v>
      </c>
      <c r="U76" s="1" t="s">
        <v>31</v>
      </c>
      <c r="V76" s="1" t="s">
        <v>31</v>
      </c>
      <c r="W76" s="1" t="s">
        <v>31</v>
      </c>
      <c r="X76" s="4" t="s">
        <v>513</v>
      </c>
    </row>
    <row r="77" spans="1:24" ht="31.5">
      <c r="A77" s="2" t="s">
        <v>121</v>
      </c>
      <c r="B77" s="59" t="s">
        <v>444</v>
      </c>
      <c r="C77" s="60" t="s">
        <v>445</v>
      </c>
      <c r="D77" s="1" t="s">
        <v>31</v>
      </c>
      <c r="E77" s="1" t="s">
        <v>31</v>
      </c>
      <c r="F77" s="1" t="s">
        <v>31</v>
      </c>
      <c r="G77" s="1" t="s">
        <v>31</v>
      </c>
      <c r="H77" s="1" t="s">
        <v>31</v>
      </c>
      <c r="I77" s="1">
        <f t="shared" si="44"/>
        <v>0.35</v>
      </c>
      <c r="J77" s="1">
        <v>0</v>
      </c>
      <c r="K77" s="1">
        <v>0</v>
      </c>
      <c r="L77" s="50">
        <v>0.35</v>
      </c>
      <c r="M77" s="1">
        <v>0</v>
      </c>
      <c r="N77" s="1" t="s">
        <v>31</v>
      </c>
      <c r="O77" s="1" t="s">
        <v>31</v>
      </c>
      <c r="P77" s="1" t="s">
        <v>31</v>
      </c>
      <c r="Q77" s="1" t="s">
        <v>31</v>
      </c>
      <c r="R77" s="1" t="s">
        <v>31</v>
      </c>
      <c r="S77" s="1" t="s">
        <v>31</v>
      </c>
      <c r="T77" s="1" t="s">
        <v>31</v>
      </c>
      <c r="U77" s="1" t="s">
        <v>31</v>
      </c>
      <c r="V77" s="1" t="s">
        <v>31</v>
      </c>
      <c r="W77" s="1" t="s">
        <v>31</v>
      </c>
      <c r="X77" s="4" t="s">
        <v>514</v>
      </c>
    </row>
    <row r="78" spans="1:24" ht="63">
      <c r="A78" s="2" t="s">
        <v>125</v>
      </c>
      <c r="B78" s="62" t="s">
        <v>293</v>
      </c>
      <c r="C78" s="64" t="s">
        <v>294</v>
      </c>
      <c r="D78" s="1" t="s">
        <v>31</v>
      </c>
      <c r="E78" s="1" t="s">
        <v>31</v>
      </c>
      <c r="F78" s="1" t="s">
        <v>31</v>
      </c>
      <c r="G78" s="1" t="s">
        <v>31</v>
      </c>
      <c r="H78" s="1" t="s">
        <v>31</v>
      </c>
      <c r="I78" s="1">
        <f t="shared" si="43"/>
        <v>0.25</v>
      </c>
      <c r="J78" s="1">
        <v>0</v>
      </c>
      <c r="K78" s="1">
        <v>0</v>
      </c>
      <c r="L78" s="50">
        <v>0.25</v>
      </c>
      <c r="M78" s="1">
        <v>0</v>
      </c>
      <c r="N78" s="1" t="s">
        <v>31</v>
      </c>
      <c r="O78" s="1" t="s">
        <v>31</v>
      </c>
      <c r="P78" s="1" t="s">
        <v>31</v>
      </c>
      <c r="Q78" s="1" t="s">
        <v>31</v>
      </c>
      <c r="R78" s="1" t="s">
        <v>31</v>
      </c>
      <c r="S78" s="1" t="s">
        <v>31</v>
      </c>
      <c r="T78" s="1" t="s">
        <v>31</v>
      </c>
      <c r="U78" s="1" t="s">
        <v>31</v>
      </c>
      <c r="V78" s="1" t="s">
        <v>31</v>
      </c>
      <c r="W78" s="1" t="s">
        <v>31</v>
      </c>
      <c r="X78" s="4" t="s">
        <v>515</v>
      </c>
    </row>
    <row r="79" spans="1:24" ht="47.25">
      <c r="A79" s="2" t="s">
        <v>128</v>
      </c>
      <c r="B79" s="4" t="s">
        <v>297</v>
      </c>
      <c r="C79" s="52" t="s">
        <v>298</v>
      </c>
      <c r="D79" s="1" t="s">
        <v>31</v>
      </c>
      <c r="E79" s="1" t="s">
        <v>31</v>
      </c>
      <c r="F79" s="1" t="s">
        <v>31</v>
      </c>
      <c r="G79" s="1" t="s">
        <v>31</v>
      </c>
      <c r="H79" s="1" t="s">
        <v>31</v>
      </c>
      <c r="I79" s="1">
        <f t="shared" si="43"/>
        <v>14.75</v>
      </c>
      <c r="J79" s="1">
        <v>0</v>
      </c>
      <c r="K79" s="1">
        <v>0</v>
      </c>
      <c r="L79" s="50">
        <v>14.75</v>
      </c>
      <c r="M79" s="1">
        <v>0</v>
      </c>
      <c r="N79" s="1" t="s">
        <v>31</v>
      </c>
      <c r="O79" s="1" t="s">
        <v>31</v>
      </c>
      <c r="P79" s="1" t="s">
        <v>31</v>
      </c>
      <c r="Q79" s="1" t="s">
        <v>31</v>
      </c>
      <c r="R79" s="1" t="s">
        <v>31</v>
      </c>
      <c r="S79" s="1" t="s">
        <v>31</v>
      </c>
      <c r="T79" s="1" t="s">
        <v>31</v>
      </c>
      <c r="U79" s="1" t="s">
        <v>31</v>
      </c>
      <c r="V79" s="1" t="s">
        <v>31</v>
      </c>
      <c r="W79" s="1" t="s">
        <v>31</v>
      </c>
      <c r="X79" s="4" t="s">
        <v>308</v>
      </c>
    </row>
    <row r="80" spans="1:24" ht="47.25">
      <c r="A80" s="2" t="s">
        <v>131</v>
      </c>
      <c r="B80" s="4" t="s">
        <v>299</v>
      </c>
      <c r="C80" s="65" t="s">
        <v>300</v>
      </c>
      <c r="D80" s="1" t="s">
        <v>31</v>
      </c>
      <c r="E80" s="1" t="s">
        <v>31</v>
      </c>
      <c r="F80" s="1" t="s">
        <v>31</v>
      </c>
      <c r="G80" s="1" t="s">
        <v>31</v>
      </c>
      <c r="H80" s="1" t="s">
        <v>31</v>
      </c>
      <c r="I80" s="1">
        <f t="shared" si="43"/>
        <v>0.14000000000000001</v>
      </c>
      <c r="J80" s="1">
        <v>0</v>
      </c>
      <c r="K80" s="1">
        <v>0</v>
      </c>
      <c r="L80" s="50">
        <v>0.14000000000000001</v>
      </c>
      <c r="M80" s="1">
        <v>0</v>
      </c>
      <c r="N80" s="1" t="s">
        <v>31</v>
      </c>
      <c r="O80" s="1" t="s">
        <v>31</v>
      </c>
      <c r="P80" s="1" t="s">
        <v>31</v>
      </c>
      <c r="Q80" s="1" t="s">
        <v>31</v>
      </c>
      <c r="R80" s="1" t="s">
        <v>31</v>
      </c>
      <c r="S80" s="1" t="s">
        <v>31</v>
      </c>
      <c r="T80" s="1" t="s">
        <v>31</v>
      </c>
      <c r="U80" s="1" t="s">
        <v>31</v>
      </c>
      <c r="V80" s="1" t="s">
        <v>31</v>
      </c>
      <c r="W80" s="1" t="s">
        <v>31</v>
      </c>
      <c r="X80" s="4" t="s">
        <v>309</v>
      </c>
    </row>
    <row r="81" spans="1:24" ht="63">
      <c r="A81" s="2" t="s">
        <v>134</v>
      </c>
      <c r="B81" s="4" t="s">
        <v>301</v>
      </c>
      <c r="C81" s="65" t="s">
        <v>302</v>
      </c>
      <c r="D81" s="1" t="s">
        <v>31</v>
      </c>
      <c r="E81" s="1" t="s">
        <v>31</v>
      </c>
      <c r="F81" s="1" t="s">
        <v>31</v>
      </c>
      <c r="G81" s="1" t="s">
        <v>31</v>
      </c>
      <c r="H81" s="1" t="s">
        <v>31</v>
      </c>
      <c r="I81" s="1">
        <f t="shared" si="43"/>
        <v>0.24</v>
      </c>
      <c r="J81" s="1">
        <v>0</v>
      </c>
      <c r="K81" s="1">
        <v>0</v>
      </c>
      <c r="L81" s="50">
        <v>0.24</v>
      </c>
      <c r="M81" s="1">
        <v>0</v>
      </c>
      <c r="N81" s="1" t="s">
        <v>31</v>
      </c>
      <c r="O81" s="1" t="s">
        <v>31</v>
      </c>
      <c r="P81" s="1" t="s">
        <v>31</v>
      </c>
      <c r="Q81" s="1" t="s">
        <v>31</v>
      </c>
      <c r="R81" s="1" t="s">
        <v>31</v>
      </c>
      <c r="S81" s="1" t="s">
        <v>31</v>
      </c>
      <c r="T81" s="1" t="s">
        <v>31</v>
      </c>
      <c r="U81" s="1" t="s">
        <v>31</v>
      </c>
      <c r="V81" s="1" t="s">
        <v>31</v>
      </c>
      <c r="W81" s="1" t="s">
        <v>31</v>
      </c>
      <c r="X81" s="4" t="s">
        <v>516</v>
      </c>
    </row>
    <row r="82" spans="1:24" ht="31.5">
      <c r="A82" s="2" t="s">
        <v>137</v>
      </c>
      <c r="B82" s="41" t="s">
        <v>303</v>
      </c>
      <c r="C82" s="2" t="s">
        <v>304</v>
      </c>
      <c r="D82" s="1" t="s">
        <v>31</v>
      </c>
      <c r="E82" s="1" t="s">
        <v>31</v>
      </c>
      <c r="F82" s="1" t="s">
        <v>31</v>
      </c>
      <c r="G82" s="1" t="s">
        <v>31</v>
      </c>
      <c r="H82" s="1" t="s">
        <v>31</v>
      </c>
      <c r="I82" s="1">
        <f t="shared" si="43"/>
        <v>0.5</v>
      </c>
      <c r="J82" s="1">
        <v>0</v>
      </c>
      <c r="K82" s="1">
        <v>0</v>
      </c>
      <c r="L82" s="50">
        <v>0.5</v>
      </c>
      <c r="M82" s="1">
        <v>0</v>
      </c>
      <c r="N82" s="1" t="s">
        <v>31</v>
      </c>
      <c r="O82" s="1" t="s">
        <v>31</v>
      </c>
      <c r="P82" s="1" t="s">
        <v>31</v>
      </c>
      <c r="Q82" s="1" t="s">
        <v>31</v>
      </c>
      <c r="R82" s="1" t="s">
        <v>31</v>
      </c>
      <c r="S82" s="1" t="s">
        <v>31</v>
      </c>
      <c r="T82" s="1" t="s">
        <v>31</v>
      </c>
      <c r="U82" s="1" t="s">
        <v>31</v>
      </c>
      <c r="V82" s="1" t="s">
        <v>31</v>
      </c>
      <c r="W82" s="1" t="s">
        <v>31</v>
      </c>
      <c r="X82" s="4" t="s">
        <v>310</v>
      </c>
    </row>
    <row r="83" spans="1:24" ht="63">
      <c r="A83" s="2" t="s">
        <v>140</v>
      </c>
      <c r="B83" s="59" t="s">
        <v>118</v>
      </c>
      <c r="C83" s="60" t="s">
        <v>119</v>
      </c>
      <c r="D83" s="1" t="s">
        <v>31</v>
      </c>
      <c r="E83" s="1" t="s">
        <v>31</v>
      </c>
      <c r="F83" s="1" t="s">
        <v>31</v>
      </c>
      <c r="G83" s="1" t="s">
        <v>31</v>
      </c>
      <c r="H83" s="1" t="s">
        <v>31</v>
      </c>
      <c r="I83" s="1">
        <f t="shared" ref="I83:I93" si="45">SUM(J83:M83)</f>
        <v>0</v>
      </c>
      <c r="J83" s="1">
        <v>0</v>
      </c>
      <c r="K83" s="1">
        <v>0</v>
      </c>
      <c r="L83" s="50">
        <v>0</v>
      </c>
      <c r="M83" s="1">
        <v>0</v>
      </c>
      <c r="N83" s="1" t="s">
        <v>31</v>
      </c>
      <c r="O83" s="1" t="s">
        <v>31</v>
      </c>
      <c r="P83" s="1" t="s">
        <v>31</v>
      </c>
      <c r="Q83" s="1" t="s">
        <v>31</v>
      </c>
      <c r="R83" s="1" t="s">
        <v>31</v>
      </c>
      <c r="S83" s="1" t="s">
        <v>31</v>
      </c>
      <c r="T83" s="1" t="s">
        <v>31</v>
      </c>
      <c r="U83" s="1" t="s">
        <v>31</v>
      </c>
      <c r="V83" s="1" t="s">
        <v>31</v>
      </c>
      <c r="W83" s="1" t="s">
        <v>31</v>
      </c>
      <c r="X83" s="4" t="s">
        <v>120</v>
      </c>
    </row>
    <row r="84" spans="1:24" ht="63">
      <c r="A84" s="2" t="s">
        <v>143</v>
      </c>
      <c r="B84" s="59" t="s">
        <v>453</v>
      </c>
      <c r="C84" s="60" t="s">
        <v>454</v>
      </c>
      <c r="D84" s="1" t="s">
        <v>31</v>
      </c>
      <c r="E84" s="1" t="s">
        <v>31</v>
      </c>
      <c r="F84" s="1" t="s">
        <v>31</v>
      </c>
      <c r="G84" s="1" t="s">
        <v>31</v>
      </c>
      <c r="H84" s="1" t="s">
        <v>31</v>
      </c>
      <c r="I84" s="1">
        <f t="shared" ref="I84" si="46">SUM(J84:M84)</f>
        <v>0</v>
      </c>
      <c r="J84" s="1">
        <v>0</v>
      </c>
      <c r="K84" s="1">
        <v>0</v>
      </c>
      <c r="L84" s="50">
        <v>0</v>
      </c>
      <c r="M84" s="1">
        <v>0</v>
      </c>
      <c r="N84" s="1" t="s">
        <v>31</v>
      </c>
      <c r="O84" s="1" t="s">
        <v>31</v>
      </c>
      <c r="P84" s="1" t="s">
        <v>31</v>
      </c>
      <c r="Q84" s="1" t="s">
        <v>31</v>
      </c>
      <c r="R84" s="1" t="s">
        <v>31</v>
      </c>
      <c r="S84" s="1" t="s">
        <v>31</v>
      </c>
      <c r="T84" s="1" t="s">
        <v>31</v>
      </c>
      <c r="U84" s="1" t="s">
        <v>31</v>
      </c>
      <c r="V84" s="1" t="s">
        <v>31</v>
      </c>
      <c r="W84" s="1" t="s">
        <v>31</v>
      </c>
      <c r="X84" s="4" t="s">
        <v>517</v>
      </c>
    </row>
    <row r="85" spans="1:24" ht="63">
      <c r="A85" s="2" t="s">
        <v>146</v>
      </c>
      <c r="B85" s="4" t="s">
        <v>122</v>
      </c>
      <c r="C85" s="65" t="s">
        <v>123</v>
      </c>
      <c r="D85" s="1" t="s">
        <v>31</v>
      </c>
      <c r="E85" s="1" t="s">
        <v>31</v>
      </c>
      <c r="F85" s="1" t="s">
        <v>31</v>
      </c>
      <c r="G85" s="1" t="s">
        <v>31</v>
      </c>
      <c r="H85" s="1" t="s">
        <v>31</v>
      </c>
      <c r="I85" s="1">
        <f t="shared" si="45"/>
        <v>0.42</v>
      </c>
      <c r="J85" s="1">
        <v>0</v>
      </c>
      <c r="K85" s="1">
        <v>0</v>
      </c>
      <c r="L85" s="50">
        <v>0.42</v>
      </c>
      <c r="M85" s="1">
        <v>0</v>
      </c>
      <c r="N85" s="1" t="s">
        <v>31</v>
      </c>
      <c r="O85" s="1" t="s">
        <v>31</v>
      </c>
      <c r="P85" s="1" t="s">
        <v>31</v>
      </c>
      <c r="Q85" s="1" t="s">
        <v>31</v>
      </c>
      <c r="R85" s="1" t="s">
        <v>31</v>
      </c>
      <c r="S85" s="1" t="s">
        <v>31</v>
      </c>
      <c r="T85" s="1" t="s">
        <v>31</v>
      </c>
      <c r="U85" s="1" t="s">
        <v>31</v>
      </c>
      <c r="V85" s="1" t="s">
        <v>31</v>
      </c>
      <c r="W85" s="1" t="s">
        <v>31</v>
      </c>
      <c r="X85" s="4" t="s">
        <v>124</v>
      </c>
    </row>
    <row r="86" spans="1:24" ht="47.25">
      <c r="A86" s="2" t="s">
        <v>149</v>
      </c>
      <c r="B86" s="4" t="s">
        <v>338</v>
      </c>
      <c r="C86" s="65" t="s">
        <v>339</v>
      </c>
      <c r="D86" s="1" t="s">
        <v>31</v>
      </c>
      <c r="E86" s="1" t="s">
        <v>31</v>
      </c>
      <c r="F86" s="1" t="s">
        <v>31</v>
      </c>
      <c r="G86" s="1" t="s">
        <v>31</v>
      </c>
      <c r="H86" s="1" t="s">
        <v>31</v>
      </c>
      <c r="I86" s="1">
        <f t="shared" si="45"/>
        <v>2.92</v>
      </c>
      <c r="J86" s="1">
        <v>0</v>
      </c>
      <c r="K86" s="1">
        <v>0</v>
      </c>
      <c r="L86" s="50">
        <v>2.92</v>
      </c>
      <c r="M86" s="1">
        <v>0</v>
      </c>
      <c r="N86" s="1" t="s">
        <v>31</v>
      </c>
      <c r="O86" s="1" t="s">
        <v>31</v>
      </c>
      <c r="P86" s="1" t="s">
        <v>31</v>
      </c>
      <c r="Q86" s="1" t="s">
        <v>31</v>
      </c>
      <c r="R86" s="1" t="s">
        <v>31</v>
      </c>
      <c r="S86" s="1" t="s">
        <v>31</v>
      </c>
      <c r="T86" s="1" t="s">
        <v>31</v>
      </c>
      <c r="U86" s="1" t="s">
        <v>31</v>
      </c>
      <c r="V86" s="1" t="s">
        <v>31</v>
      </c>
      <c r="W86" s="1" t="s">
        <v>31</v>
      </c>
      <c r="X86" s="4" t="s">
        <v>518</v>
      </c>
    </row>
    <row r="87" spans="1:24" ht="63">
      <c r="A87" s="2" t="s">
        <v>446</v>
      </c>
      <c r="B87" s="4" t="s">
        <v>126</v>
      </c>
      <c r="C87" s="65" t="s">
        <v>127</v>
      </c>
      <c r="D87" s="1" t="s">
        <v>31</v>
      </c>
      <c r="E87" s="1" t="s">
        <v>31</v>
      </c>
      <c r="F87" s="1" t="s">
        <v>31</v>
      </c>
      <c r="G87" s="1" t="s">
        <v>31</v>
      </c>
      <c r="H87" s="1" t="s">
        <v>31</v>
      </c>
      <c r="I87" s="1">
        <f t="shared" si="45"/>
        <v>0.59</v>
      </c>
      <c r="J87" s="1">
        <v>0</v>
      </c>
      <c r="K87" s="1">
        <v>0</v>
      </c>
      <c r="L87" s="50">
        <v>0.59</v>
      </c>
      <c r="M87" s="1">
        <v>0</v>
      </c>
      <c r="N87" s="1" t="s">
        <v>31</v>
      </c>
      <c r="O87" s="1" t="s">
        <v>31</v>
      </c>
      <c r="P87" s="1" t="s">
        <v>31</v>
      </c>
      <c r="Q87" s="1" t="s">
        <v>31</v>
      </c>
      <c r="R87" s="1" t="s">
        <v>31</v>
      </c>
      <c r="S87" s="1" t="s">
        <v>31</v>
      </c>
      <c r="T87" s="1" t="s">
        <v>31</v>
      </c>
      <c r="U87" s="1" t="s">
        <v>31</v>
      </c>
      <c r="V87" s="1" t="s">
        <v>31</v>
      </c>
      <c r="W87" s="1" t="s">
        <v>31</v>
      </c>
      <c r="X87" s="4" t="s">
        <v>519</v>
      </c>
    </row>
    <row r="88" spans="1:24" ht="63">
      <c r="A88" s="2" t="s">
        <v>447</v>
      </c>
      <c r="B88" s="4" t="s">
        <v>129</v>
      </c>
      <c r="C88" s="65" t="s">
        <v>130</v>
      </c>
      <c r="D88" s="1" t="s">
        <v>31</v>
      </c>
      <c r="E88" s="1" t="s">
        <v>31</v>
      </c>
      <c r="F88" s="1" t="s">
        <v>31</v>
      </c>
      <c r="G88" s="1" t="s">
        <v>31</v>
      </c>
      <c r="H88" s="1" t="s">
        <v>31</v>
      </c>
      <c r="I88" s="1">
        <f t="shared" si="45"/>
        <v>0.318</v>
      </c>
      <c r="J88" s="1">
        <v>0</v>
      </c>
      <c r="K88" s="1">
        <v>0</v>
      </c>
      <c r="L88" s="50">
        <v>0.318</v>
      </c>
      <c r="M88" s="1">
        <v>0</v>
      </c>
      <c r="N88" s="1" t="s">
        <v>31</v>
      </c>
      <c r="O88" s="1" t="s">
        <v>31</v>
      </c>
      <c r="P88" s="1" t="s">
        <v>31</v>
      </c>
      <c r="Q88" s="1" t="s">
        <v>31</v>
      </c>
      <c r="R88" s="1" t="s">
        <v>31</v>
      </c>
      <c r="S88" s="1" t="s">
        <v>31</v>
      </c>
      <c r="T88" s="1" t="s">
        <v>31</v>
      </c>
      <c r="U88" s="1" t="s">
        <v>31</v>
      </c>
      <c r="V88" s="1" t="s">
        <v>31</v>
      </c>
      <c r="W88" s="1" t="s">
        <v>31</v>
      </c>
      <c r="X88" s="4" t="s">
        <v>520</v>
      </c>
    </row>
    <row r="89" spans="1:24" ht="63">
      <c r="A89" s="2" t="s">
        <v>448</v>
      </c>
      <c r="B89" s="4" t="s">
        <v>132</v>
      </c>
      <c r="C89" s="65" t="s">
        <v>133</v>
      </c>
      <c r="D89" s="1" t="s">
        <v>31</v>
      </c>
      <c r="E89" s="1" t="s">
        <v>31</v>
      </c>
      <c r="F89" s="1" t="s">
        <v>31</v>
      </c>
      <c r="G89" s="1" t="s">
        <v>31</v>
      </c>
      <c r="H89" s="1" t="s">
        <v>31</v>
      </c>
      <c r="I89" s="1">
        <f t="shared" si="45"/>
        <v>0.94</v>
      </c>
      <c r="J89" s="1">
        <v>0</v>
      </c>
      <c r="K89" s="1">
        <v>0</v>
      </c>
      <c r="L89" s="50">
        <v>0.94</v>
      </c>
      <c r="M89" s="1">
        <v>0</v>
      </c>
      <c r="N89" s="1" t="s">
        <v>31</v>
      </c>
      <c r="O89" s="1" t="s">
        <v>31</v>
      </c>
      <c r="P89" s="1" t="s">
        <v>31</v>
      </c>
      <c r="Q89" s="1" t="s">
        <v>31</v>
      </c>
      <c r="R89" s="1" t="s">
        <v>31</v>
      </c>
      <c r="S89" s="1" t="s">
        <v>31</v>
      </c>
      <c r="T89" s="1" t="s">
        <v>31</v>
      </c>
      <c r="U89" s="1" t="s">
        <v>31</v>
      </c>
      <c r="V89" s="1" t="s">
        <v>31</v>
      </c>
      <c r="W89" s="1" t="s">
        <v>31</v>
      </c>
      <c r="X89" s="4" t="s">
        <v>521</v>
      </c>
    </row>
    <row r="90" spans="1:24" ht="63">
      <c r="A90" s="2" t="s">
        <v>449</v>
      </c>
      <c r="B90" s="63" t="s">
        <v>135</v>
      </c>
      <c r="C90" s="4" t="s">
        <v>136</v>
      </c>
      <c r="D90" s="1" t="s">
        <v>31</v>
      </c>
      <c r="E90" s="1" t="s">
        <v>31</v>
      </c>
      <c r="F90" s="1" t="s">
        <v>31</v>
      </c>
      <c r="G90" s="1" t="s">
        <v>31</v>
      </c>
      <c r="H90" s="1" t="s">
        <v>31</v>
      </c>
      <c r="I90" s="1">
        <f t="shared" si="45"/>
        <v>0.49</v>
      </c>
      <c r="J90" s="1">
        <v>0</v>
      </c>
      <c r="K90" s="1">
        <v>0</v>
      </c>
      <c r="L90" s="50">
        <v>0.49</v>
      </c>
      <c r="M90" s="1">
        <v>0</v>
      </c>
      <c r="N90" s="1" t="s">
        <v>31</v>
      </c>
      <c r="O90" s="1" t="s">
        <v>31</v>
      </c>
      <c r="P90" s="1" t="s">
        <v>31</v>
      </c>
      <c r="Q90" s="1" t="s">
        <v>31</v>
      </c>
      <c r="R90" s="1" t="s">
        <v>31</v>
      </c>
      <c r="S90" s="1" t="s">
        <v>31</v>
      </c>
      <c r="T90" s="1" t="s">
        <v>31</v>
      </c>
      <c r="U90" s="1" t="s">
        <v>31</v>
      </c>
      <c r="V90" s="1" t="s">
        <v>31</v>
      </c>
      <c r="W90" s="1" t="s">
        <v>31</v>
      </c>
      <c r="X90" s="4" t="s">
        <v>522</v>
      </c>
    </row>
    <row r="91" spans="1:24" ht="63">
      <c r="A91" s="2" t="s">
        <v>450</v>
      </c>
      <c r="B91" s="41" t="s">
        <v>150</v>
      </c>
      <c r="C91" s="2" t="s">
        <v>151</v>
      </c>
      <c r="D91" s="1" t="s">
        <v>31</v>
      </c>
      <c r="E91" s="1" t="s">
        <v>31</v>
      </c>
      <c r="F91" s="1" t="s">
        <v>31</v>
      </c>
      <c r="G91" s="1" t="s">
        <v>31</v>
      </c>
      <c r="H91" s="1" t="s">
        <v>31</v>
      </c>
      <c r="I91" s="1">
        <f t="shared" si="45"/>
        <v>0.22</v>
      </c>
      <c r="J91" s="1">
        <v>0</v>
      </c>
      <c r="K91" s="1">
        <v>0</v>
      </c>
      <c r="L91" s="50">
        <v>0.22</v>
      </c>
      <c r="M91" s="1">
        <v>0</v>
      </c>
      <c r="N91" s="1" t="s">
        <v>31</v>
      </c>
      <c r="O91" s="1" t="s">
        <v>31</v>
      </c>
      <c r="P91" s="1" t="s">
        <v>31</v>
      </c>
      <c r="Q91" s="1" t="s">
        <v>31</v>
      </c>
      <c r="R91" s="1" t="s">
        <v>31</v>
      </c>
      <c r="S91" s="1" t="s">
        <v>31</v>
      </c>
      <c r="T91" s="1" t="s">
        <v>31</v>
      </c>
      <c r="U91" s="1" t="s">
        <v>31</v>
      </c>
      <c r="V91" s="1" t="s">
        <v>31</v>
      </c>
      <c r="W91" s="1" t="s">
        <v>31</v>
      </c>
      <c r="X91" s="4" t="s">
        <v>152</v>
      </c>
    </row>
    <row r="92" spans="1:24" ht="78.75">
      <c r="A92" s="2" t="s">
        <v>451</v>
      </c>
      <c r="B92" s="66" t="s">
        <v>155</v>
      </c>
      <c r="C92" s="52" t="s">
        <v>156</v>
      </c>
      <c r="D92" s="1" t="s">
        <v>31</v>
      </c>
      <c r="E92" s="1" t="s">
        <v>31</v>
      </c>
      <c r="F92" s="1" t="s">
        <v>31</v>
      </c>
      <c r="G92" s="1" t="s">
        <v>31</v>
      </c>
      <c r="H92" s="1" t="s">
        <v>31</v>
      </c>
      <c r="I92" s="1">
        <f t="shared" si="45"/>
        <v>0.79</v>
      </c>
      <c r="J92" s="1">
        <v>0</v>
      </c>
      <c r="K92" s="1">
        <v>0</v>
      </c>
      <c r="L92" s="50">
        <v>0.79</v>
      </c>
      <c r="M92" s="1">
        <v>0</v>
      </c>
      <c r="N92" s="1" t="s">
        <v>31</v>
      </c>
      <c r="O92" s="1" t="s">
        <v>31</v>
      </c>
      <c r="P92" s="1" t="s">
        <v>31</v>
      </c>
      <c r="Q92" s="1" t="s">
        <v>31</v>
      </c>
      <c r="R92" s="1" t="s">
        <v>31</v>
      </c>
      <c r="S92" s="1" t="s">
        <v>31</v>
      </c>
      <c r="T92" s="1" t="s">
        <v>31</v>
      </c>
      <c r="U92" s="1" t="s">
        <v>31</v>
      </c>
      <c r="V92" s="1" t="s">
        <v>31</v>
      </c>
      <c r="W92" s="1" t="s">
        <v>31</v>
      </c>
      <c r="X92" s="4" t="s">
        <v>523</v>
      </c>
    </row>
    <row r="93" spans="1:24" ht="47.25">
      <c r="A93" s="2" t="s">
        <v>452</v>
      </c>
      <c r="B93" s="41" t="s">
        <v>159</v>
      </c>
      <c r="C93" s="4" t="s">
        <v>160</v>
      </c>
      <c r="D93" s="1" t="s">
        <v>31</v>
      </c>
      <c r="E93" s="1" t="s">
        <v>31</v>
      </c>
      <c r="F93" s="1" t="s">
        <v>31</v>
      </c>
      <c r="G93" s="1" t="s">
        <v>31</v>
      </c>
      <c r="H93" s="1" t="s">
        <v>31</v>
      </c>
      <c r="I93" s="1">
        <f t="shared" si="45"/>
        <v>0.2</v>
      </c>
      <c r="J93" s="1">
        <v>0</v>
      </c>
      <c r="K93" s="1">
        <v>0</v>
      </c>
      <c r="L93" s="50">
        <v>0.2</v>
      </c>
      <c r="M93" s="1">
        <v>0</v>
      </c>
      <c r="N93" s="1" t="s">
        <v>31</v>
      </c>
      <c r="O93" s="1" t="s">
        <v>31</v>
      </c>
      <c r="P93" s="1" t="s">
        <v>31</v>
      </c>
      <c r="Q93" s="1" t="s">
        <v>31</v>
      </c>
      <c r="R93" s="1" t="s">
        <v>31</v>
      </c>
      <c r="S93" s="1" t="s">
        <v>31</v>
      </c>
      <c r="T93" s="1" t="s">
        <v>31</v>
      </c>
      <c r="U93" s="1" t="s">
        <v>31</v>
      </c>
      <c r="V93" s="1" t="s">
        <v>31</v>
      </c>
      <c r="W93" s="1" t="s">
        <v>31</v>
      </c>
      <c r="X93" s="4" t="s">
        <v>161</v>
      </c>
    </row>
    <row r="94" spans="1:24" ht="47.25">
      <c r="A94" s="2" t="s">
        <v>455</v>
      </c>
      <c r="B94" s="41" t="s">
        <v>162</v>
      </c>
      <c r="C94" s="52" t="s">
        <v>163</v>
      </c>
      <c r="D94" s="1" t="s">
        <v>31</v>
      </c>
      <c r="E94" s="1" t="s">
        <v>31</v>
      </c>
      <c r="F94" s="1" t="s">
        <v>31</v>
      </c>
      <c r="G94" s="1" t="s">
        <v>31</v>
      </c>
      <c r="H94" s="1" t="s">
        <v>31</v>
      </c>
      <c r="I94" s="1">
        <f t="shared" si="43"/>
        <v>0.11</v>
      </c>
      <c r="J94" s="1">
        <v>0</v>
      </c>
      <c r="K94" s="1">
        <v>0</v>
      </c>
      <c r="L94" s="50">
        <v>0.11</v>
      </c>
      <c r="M94" s="1">
        <v>0</v>
      </c>
      <c r="N94" s="1" t="s">
        <v>31</v>
      </c>
      <c r="O94" s="1" t="s">
        <v>31</v>
      </c>
      <c r="P94" s="1" t="s">
        <v>31</v>
      </c>
      <c r="Q94" s="1" t="s">
        <v>31</v>
      </c>
      <c r="R94" s="1" t="s">
        <v>31</v>
      </c>
      <c r="S94" s="1" t="s">
        <v>31</v>
      </c>
      <c r="T94" s="1" t="s">
        <v>31</v>
      </c>
      <c r="U94" s="1" t="s">
        <v>31</v>
      </c>
      <c r="V94" s="1" t="s">
        <v>31</v>
      </c>
      <c r="W94" s="1" t="s">
        <v>31</v>
      </c>
      <c r="X94" s="4" t="s">
        <v>164</v>
      </c>
    </row>
    <row r="95" spans="1:24" ht="31.5">
      <c r="A95" s="2" t="s">
        <v>167</v>
      </c>
      <c r="B95" s="53" t="s">
        <v>168</v>
      </c>
      <c r="C95" s="4" t="s">
        <v>33</v>
      </c>
      <c r="D95" s="38">
        <f>D96+D99</f>
        <v>10.84</v>
      </c>
      <c r="E95" s="38">
        <f t="shared" ref="E95:M95" si="47">E96+E99</f>
        <v>0</v>
      </c>
      <c r="F95" s="38">
        <f t="shared" si="47"/>
        <v>0</v>
      </c>
      <c r="G95" s="38">
        <f t="shared" si="47"/>
        <v>10.84</v>
      </c>
      <c r="H95" s="38">
        <f t="shared" si="47"/>
        <v>0</v>
      </c>
      <c r="I95" s="38">
        <f t="shared" si="47"/>
        <v>9.58</v>
      </c>
      <c r="J95" s="38">
        <f t="shared" si="47"/>
        <v>0</v>
      </c>
      <c r="K95" s="38">
        <f t="shared" si="47"/>
        <v>0</v>
      </c>
      <c r="L95" s="38">
        <f t="shared" si="47"/>
        <v>9.58</v>
      </c>
      <c r="M95" s="38">
        <f t="shared" si="47"/>
        <v>0</v>
      </c>
      <c r="N95" s="1">
        <f t="shared" ref="N95:N100" si="48">I95-D95</f>
        <v>-1.2599999999999998</v>
      </c>
      <c r="O95" s="1">
        <f t="shared" ref="O95:O100" si="49">N95/D95*100</f>
        <v>-11.623616236162359</v>
      </c>
      <c r="P95" s="1">
        <f t="shared" ref="P95:P100" si="50">J95-E95</f>
        <v>0</v>
      </c>
      <c r="Q95" s="1" t="e">
        <f t="shared" ref="Q95:Q100" si="51">P95/E95*100</f>
        <v>#DIV/0!</v>
      </c>
      <c r="R95" s="1">
        <f t="shared" ref="R95:R100" si="52">K95-F95</f>
        <v>0</v>
      </c>
      <c r="S95" s="1" t="e">
        <f t="shared" ref="S95:S100" si="53">R95/F95*100</f>
        <v>#DIV/0!</v>
      </c>
      <c r="T95" s="1">
        <f t="shared" ref="T95:T100" si="54">L95-G95</f>
        <v>-1.2599999999999998</v>
      </c>
      <c r="U95" s="1">
        <f t="shared" ref="U95:U100" si="55">T95/G95*100</f>
        <v>-11.623616236162359</v>
      </c>
      <c r="V95" s="1">
        <f t="shared" ref="V95:V100" si="56">M95-H95</f>
        <v>0</v>
      </c>
      <c r="W95" s="1" t="e">
        <f t="shared" ref="W95:W100" si="57">V95/H95*100</f>
        <v>#DIV/0!</v>
      </c>
      <c r="X95" s="5" t="s">
        <v>31</v>
      </c>
    </row>
    <row r="96" spans="1:24" ht="31.5">
      <c r="A96" s="2" t="s">
        <v>169</v>
      </c>
      <c r="B96" s="67" t="s">
        <v>170</v>
      </c>
      <c r="C96" s="4" t="s">
        <v>33</v>
      </c>
      <c r="D96" s="38">
        <f>SUM(D97:D98)</f>
        <v>10.3</v>
      </c>
      <c r="E96" s="38">
        <f t="shared" ref="E96:M96" si="58">SUM(E97:E98)</f>
        <v>0</v>
      </c>
      <c r="F96" s="38">
        <f t="shared" si="58"/>
        <v>0</v>
      </c>
      <c r="G96" s="38">
        <f t="shared" si="58"/>
        <v>10.3</v>
      </c>
      <c r="H96" s="38">
        <f t="shared" si="58"/>
        <v>0</v>
      </c>
      <c r="I96" s="38">
        <f t="shared" si="58"/>
        <v>9.58</v>
      </c>
      <c r="J96" s="38">
        <f t="shared" si="58"/>
        <v>0</v>
      </c>
      <c r="K96" s="38">
        <f t="shared" si="58"/>
        <v>0</v>
      </c>
      <c r="L96" s="38">
        <f t="shared" si="58"/>
        <v>9.58</v>
      </c>
      <c r="M96" s="38">
        <f t="shared" si="58"/>
        <v>0</v>
      </c>
      <c r="N96" s="1">
        <f t="shared" si="48"/>
        <v>-0.72000000000000064</v>
      </c>
      <c r="O96" s="1">
        <f t="shared" si="49"/>
        <v>-6.9902912621359281</v>
      </c>
      <c r="P96" s="1">
        <f t="shared" si="50"/>
        <v>0</v>
      </c>
      <c r="Q96" s="1" t="e">
        <f t="shared" si="51"/>
        <v>#DIV/0!</v>
      </c>
      <c r="R96" s="1">
        <f t="shared" si="52"/>
        <v>0</v>
      </c>
      <c r="S96" s="1" t="e">
        <f t="shared" si="53"/>
        <v>#DIV/0!</v>
      </c>
      <c r="T96" s="1">
        <f t="shared" si="54"/>
        <v>-0.72000000000000064</v>
      </c>
      <c r="U96" s="1">
        <f t="shared" si="55"/>
        <v>-6.9902912621359281</v>
      </c>
      <c r="V96" s="1">
        <f t="shared" si="56"/>
        <v>0</v>
      </c>
      <c r="W96" s="1" t="e">
        <f t="shared" si="57"/>
        <v>#DIV/0!</v>
      </c>
      <c r="X96" s="1" t="s">
        <v>31</v>
      </c>
    </row>
    <row r="97" spans="1:24" ht="47.25">
      <c r="A97" s="2" t="s">
        <v>171</v>
      </c>
      <c r="B97" s="68" t="s">
        <v>343</v>
      </c>
      <c r="C97" s="69" t="s">
        <v>344</v>
      </c>
      <c r="D97" s="1">
        <f>SUM(E97:H97)</f>
        <v>1</v>
      </c>
      <c r="E97" s="1">
        <v>0</v>
      </c>
      <c r="F97" s="1">
        <v>0</v>
      </c>
      <c r="G97" s="1">
        <v>1</v>
      </c>
      <c r="H97" s="1">
        <v>0</v>
      </c>
      <c r="I97" s="1">
        <f>SUM(J97:M97)</f>
        <v>0.18</v>
      </c>
      <c r="J97" s="1">
        <v>0</v>
      </c>
      <c r="K97" s="1">
        <v>0</v>
      </c>
      <c r="L97" s="50">
        <v>0.18</v>
      </c>
      <c r="M97" s="1">
        <v>0</v>
      </c>
      <c r="N97" s="1">
        <f t="shared" ref="N97" si="59">I97-D97</f>
        <v>-0.82000000000000006</v>
      </c>
      <c r="O97" s="1">
        <f t="shared" ref="O97" si="60">N97/D97*100</f>
        <v>-82</v>
      </c>
      <c r="P97" s="1">
        <f t="shared" ref="P97" si="61">J97-E97</f>
        <v>0</v>
      </c>
      <c r="Q97" s="1" t="e">
        <f t="shared" ref="Q97" si="62">P97/E97*100</f>
        <v>#DIV/0!</v>
      </c>
      <c r="R97" s="1">
        <f t="shared" ref="R97" si="63">K97-F97</f>
        <v>0</v>
      </c>
      <c r="S97" s="1" t="e">
        <f t="shared" ref="S97" si="64">R97/F97*100</f>
        <v>#DIV/0!</v>
      </c>
      <c r="T97" s="1">
        <f t="shared" ref="T97" si="65">L97-G97</f>
        <v>-0.82000000000000006</v>
      </c>
      <c r="U97" s="1">
        <f t="shared" ref="U97" si="66">T97/G97*100</f>
        <v>-82</v>
      </c>
      <c r="V97" s="1">
        <f t="shared" ref="V97" si="67">M97-H97</f>
        <v>0</v>
      </c>
      <c r="W97" s="1" t="e">
        <f t="shared" ref="W97" si="68">V97/H97*100</f>
        <v>#DIV/0!</v>
      </c>
      <c r="X97" s="4" t="s">
        <v>342</v>
      </c>
    </row>
    <row r="98" spans="1:24" ht="31.5">
      <c r="A98" s="2" t="s">
        <v>345</v>
      </c>
      <c r="B98" s="4" t="s">
        <v>172</v>
      </c>
      <c r="C98" s="52" t="s">
        <v>173</v>
      </c>
      <c r="D98" s="1">
        <f>SUM(E98:H98)</f>
        <v>9.3000000000000007</v>
      </c>
      <c r="E98" s="1">
        <v>0</v>
      </c>
      <c r="F98" s="1">
        <v>0</v>
      </c>
      <c r="G98" s="1">
        <v>9.3000000000000007</v>
      </c>
      <c r="H98" s="1">
        <v>0</v>
      </c>
      <c r="I98" s="1">
        <f t="shared" si="43"/>
        <v>9.4</v>
      </c>
      <c r="J98" s="1">
        <v>0</v>
      </c>
      <c r="K98" s="1">
        <v>0</v>
      </c>
      <c r="L98" s="1">
        <v>9.4</v>
      </c>
      <c r="M98" s="1">
        <v>0</v>
      </c>
      <c r="N98" s="1">
        <f t="shared" si="48"/>
        <v>9.9999999999999645E-2</v>
      </c>
      <c r="O98" s="1">
        <f t="shared" si="49"/>
        <v>1.0752688172042972</v>
      </c>
      <c r="P98" s="1">
        <f t="shared" si="50"/>
        <v>0</v>
      </c>
      <c r="Q98" s="1" t="e">
        <f t="shared" si="51"/>
        <v>#DIV/0!</v>
      </c>
      <c r="R98" s="1">
        <f t="shared" si="52"/>
        <v>0</v>
      </c>
      <c r="S98" s="1" t="e">
        <f t="shared" si="53"/>
        <v>#DIV/0!</v>
      </c>
      <c r="T98" s="1">
        <f t="shared" si="54"/>
        <v>9.9999999999999645E-2</v>
      </c>
      <c r="U98" s="1">
        <f t="shared" si="55"/>
        <v>1.0752688172042972</v>
      </c>
      <c r="V98" s="1">
        <f t="shared" si="56"/>
        <v>0</v>
      </c>
      <c r="W98" s="1" t="e">
        <f t="shared" si="57"/>
        <v>#DIV/0!</v>
      </c>
      <c r="X98" s="4" t="s">
        <v>174</v>
      </c>
    </row>
    <row r="99" spans="1:24">
      <c r="A99" s="2" t="s">
        <v>175</v>
      </c>
      <c r="B99" s="67" t="s">
        <v>176</v>
      </c>
      <c r="C99" s="4" t="s">
        <v>33</v>
      </c>
      <c r="D99" s="1">
        <f t="shared" ref="D99:M99" si="69">SUM(D100)</f>
        <v>0.54</v>
      </c>
      <c r="E99" s="1">
        <f t="shared" si="69"/>
        <v>0</v>
      </c>
      <c r="F99" s="1">
        <f t="shared" si="69"/>
        <v>0</v>
      </c>
      <c r="G99" s="1">
        <f t="shared" si="69"/>
        <v>0.54</v>
      </c>
      <c r="H99" s="1">
        <f t="shared" si="69"/>
        <v>0</v>
      </c>
      <c r="I99" s="1">
        <f t="shared" si="69"/>
        <v>0</v>
      </c>
      <c r="J99" s="1">
        <f t="shared" si="69"/>
        <v>0</v>
      </c>
      <c r="K99" s="1">
        <f t="shared" si="69"/>
        <v>0</v>
      </c>
      <c r="L99" s="1">
        <f t="shared" si="69"/>
        <v>0</v>
      </c>
      <c r="M99" s="1">
        <f t="shared" si="69"/>
        <v>0</v>
      </c>
      <c r="N99" s="1">
        <f t="shared" si="48"/>
        <v>-0.54</v>
      </c>
      <c r="O99" s="1">
        <f t="shared" si="49"/>
        <v>-100</v>
      </c>
      <c r="P99" s="1">
        <f t="shared" si="50"/>
        <v>0</v>
      </c>
      <c r="Q99" s="1" t="e">
        <f t="shared" si="51"/>
        <v>#DIV/0!</v>
      </c>
      <c r="R99" s="1">
        <f t="shared" si="52"/>
        <v>0</v>
      </c>
      <c r="S99" s="1" t="e">
        <f t="shared" si="53"/>
        <v>#DIV/0!</v>
      </c>
      <c r="T99" s="1">
        <f t="shared" si="54"/>
        <v>-0.54</v>
      </c>
      <c r="U99" s="1">
        <f t="shared" si="55"/>
        <v>-100</v>
      </c>
      <c r="V99" s="1">
        <f t="shared" si="56"/>
        <v>0</v>
      </c>
      <c r="W99" s="1" t="e">
        <f t="shared" si="57"/>
        <v>#DIV/0!</v>
      </c>
      <c r="X99" s="50" t="s">
        <v>31</v>
      </c>
    </row>
    <row r="100" spans="1:24" ht="47.25">
      <c r="A100" s="2" t="s">
        <v>177</v>
      </c>
      <c r="B100" s="53" t="s">
        <v>178</v>
      </c>
      <c r="C100" s="52" t="s">
        <v>179</v>
      </c>
      <c r="D100" s="1">
        <f>SUM(E100:H100)</f>
        <v>0.54</v>
      </c>
      <c r="E100" s="1">
        <v>0</v>
      </c>
      <c r="F100" s="1">
        <v>0</v>
      </c>
      <c r="G100" s="1">
        <v>0.54</v>
      </c>
      <c r="H100" s="1">
        <v>0</v>
      </c>
      <c r="I100" s="1">
        <f>SUM(J100:M100)</f>
        <v>0</v>
      </c>
      <c r="J100" s="1">
        <v>0</v>
      </c>
      <c r="K100" s="1">
        <v>0</v>
      </c>
      <c r="L100" s="1">
        <v>0</v>
      </c>
      <c r="M100" s="1">
        <v>0</v>
      </c>
      <c r="N100" s="1">
        <f t="shared" si="48"/>
        <v>-0.54</v>
      </c>
      <c r="O100" s="1">
        <f t="shared" si="49"/>
        <v>-100</v>
      </c>
      <c r="P100" s="1">
        <f t="shared" si="50"/>
        <v>0</v>
      </c>
      <c r="Q100" s="1" t="e">
        <f t="shared" si="51"/>
        <v>#DIV/0!</v>
      </c>
      <c r="R100" s="1">
        <f t="shared" si="52"/>
        <v>0</v>
      </c>
      <c r="S100" s="1" t="e">
        <f t="shared" si="53"/>
        <v>#DIV/0!</v>
      </c>
      <c r="T100" s="1">
        <f t="shared" si="54"/>
        <v>-0.54</v>
      </c>
      <c r="U100" s="1">
        <f t="shared" si="55"/>
        <v>-100</v>
      </c>
      <c r="V100" s="1">
        <f t="shared" si="56"/>
        <v>0</v>
      </c>
      <c r="W100" s="1" t="e">
        <f t="shared" si="57"/>
        <v>#DIV/0!</v>
      </c>
      <c r="X100" s="4" t="s">
        <v>174</v>
      </c>
    </row>
    <row r="101" spans="1:24" ht="63">
      <c r="A101" s="43" t="s">
        <v>180</v>
      </c>
      <c r="B101" s="44" t="s">
        <v>181</v>
      </c>
      <c r="C101" s="43" t="s">
        <v>33</v>
      </c>
      <c r="D101" s="50" t="s">
        <v>31</v>
      </c>
      <c r="E101" s="1" t="s">
        <v>31</v>
      </c>
      <c r="F101" s="1" t="s">
        <v>31</v>
      </c>
      <c r="G101" s="1" t="s">
        <v>31</v>
      </c>
      <c r="H101" s="1" t="s">
        <v>31</v>
      </c>
      <c r="I101" s="1" t="s">
        <v>31</v>
      </c>
      <c r="J101" s="1" t="s">
        <v>31</v>
      </c>
      <c r="K101" s="1" t="s">
        <v>31</v>
      </c>
      <c r="L101" s="1" t="s">
        <v>31</v>
      </c>
      <c r="M101" s="1" t="s">
        <v>31</v>
      </c>
      <c r="N101" s="1" t="s">
        <v>31</v>
      </c>
      <c r="O101" s="1" t="s">
        <v>31</v>
      </c>
      <c r="P101" s="1" t="s">
        <v>31</v>
      </c>
      <c r="Q101" s="1" t="s">
        <v>31</v>
      </c>
      <c r="R101" s="1" t="s">
        <v>31</v>
      </c>
      <c r="S101" s="1" t="s">
        <v>31</v>
      </c>
      <c r="T101" s="1" t="s">
        <v>31</v>
      </c>
      <c r="U101" s="1" t="s">
        <v>31</v>
      </c>
      <c r="V101" s="1" t="s">
        <v>31</v>
      </c>
      <c r="W101" s="1" t="s">
        <v>31</v>
      </c>
      <c r="X101" s="70" t="s">
        <v>31</v>
      </c>
    </row>
    <row r="102" spans="1:24" ht="31.5">
      <c r="A102" s="43" t="s">
        <v>182</v>
      </c>
      <c r="B102" s="47" t="s">
        <v>183</v>
      </c>
      <c r="C102" s="43" t="s">
        <v>33</v>
      </c>
      <c r="D102" s="1">
        <f t="shared" ref="D102:M102" si="70">SUM(D103:D145)</f>
        <v>45.770340000000012</v>
      </c>
      <c r="E102" s="1">
        <f t="shared" si="70"/>
        <v>0</v>
      </c>
      <c r="F102" s="1">
        <f t="shared" si="70"/>
        <v>0</v>
      </c>
      <c r="G102" s="1">
        <f t="shared" si="70"/>
        <v>45.770340000000012</v>
      </c>
      <c r="H102" s="1">
        <f t="shared" si="70"/>
        <v>0</v>
      </c>
      <c r="I102" s="1">
        <f t="shared" si="70"/>
        <v>66.647999999999996</v>
      </c>
      <c r="J102" s="1">
        <f t="shared" si="70"/>
        <v>0</v>
      </c>
      <c r="K102" s="1">
        <f t="shared" si="70"/>
        <v>0</v>
      </c>
      <c r="L102" s="1">
        <f t="shared" si="70"/>
        <v>66.647999999999996</v>
      </c>
      <c r="M102" s="1">
        <f t="shared" si="70"/>
        <v>0</v>
      </c>
      <c r="N102" s="1">
        <f t="shared" ref="N102:N113" si="71">I102-D102</f>
        <v>20.877659999999985</v>
      </c>
      <c r="O102" s="1">
        <f t="shared" ref="O102:O113" si="72">N102/D102*100</f>
        <v>45.613949994690842</v>
      </c>
      <c r="P102" s="1">
        <f t="shared" ref="P102:P113" si="73">J102-E102</f>
        <v>0</v>
      </c>
      <c r="Q102" s="1" t="e">
        <f t="shared" ref="Q102:Q113" si="74">P102/E102*100</f>
        <v>#DIV/0!</v>
      </c>
      <c r="R102" s="1">
        <f t="shared" ref="R102:R113" si="75">K102-F102</f>
        <v>0</v>
      </c>
      <c r="S102" s="1" t="e">
        <f t="shared" ref="S102:S113" si="76">R102/F102*100</f>
        <v>#DIV/0!</v>
      </c>
      <c r="T102" s="1">
        <f t="shared" ref="T102:T113" si="77">L102-G102</f>
        <v>20.877659999999985</v>
      </c>
      <c r="U102" s="1">
        <f t="shared" ref="U102:U113" si="78">T102/G102*100</f>
        <v>45.613949994690842</v>
      </c>
      <c r="V102" s="1">
        <f t="shared" ref="V102:V113" si="79">M102-H102</f>
        <v>0</v>
      </c>
      <c r="W102" s="1" t="e">
        <f t="shared" ref="W102:W113" si="80">V102/H102*100</f>
        <v>#DIV/0!</v>
      </c>
      <c r="X102" s="70" t="s">
        <v>31</v>
      </c>
    </row>
    <row r="103" spans="1:24" ht="94.5">
      <c r="A103" s="2" t="s">
        <v>184</v>
      </c>
      <c r="B103" s="53" t="s">
        <v>386</v>
      </c>
      <c r="C103" s="41" t="s">
        <v>387</v>
      </c>
      <c r="D103" s="1">
        <f>SUM(E103:H103)</f>
        <v>2.4500000000000002</v>
      </c>
      <c r="E103" s="1">
        <v>0</v>
      </c>
      <c r="F103" s="1">
        <v>0</v>
      </c>
      <c r="G103" s="50">
        <v>2.4500000000000002</v>
      </c>
      <c r="H103" s="1">
        <v>0</v>
      </c>
      <c r="I103" s="1">
        <f>SUM(J103:M103)</f>
        <v>0</v>
      </c>
      <c r="J103" s="1">
        <v>0</v>
      </c>
      <c r="K103" s="1">
        <v>0</v>
      </c>
      <c r="L103" s="1">
        <v>0</v>
      </c>
      <c r="M103" s="1">
        <v>0</v>
      </c>
      <c r="N103" s="1">
        <f t="shared" si="71"/>
        <v>-2.4500000000000002</v>
      </c>
      <c r="O103" s="1">
        <f t="shared" si="72"/>
        <v>-100</v>
      </c>
      <c r="P103" s="1">
        <f t="shared" si="73"/>
        <v>0</v>
      </c>
      <c r="Q103" s="1" t="e">
        <f t="shared" si="74"/>
        <v>#DIV/0!</v>
      </c>
      <c r="R103" s="1">
        <f t="shared" si="75"/>
        <v>0</v>
      </c>
      <c r="S103" s="1" t="e">
        <f t="shared" si="76"/>
        <v>#DIV/0!</v>
      </c>
      <c r="T103" s="1">
        <f t="shared" si="77"/>
        <v>-2.4500000000000002</v>
      </c>
      <c r="U103" s="1">
        <f t="shared" si="78"/>
        <v>-100</v>
      </c>
      <c r="V103" s="1">
        <f t="shared" si="79"/>
        <v>0</v>
      </c>
      <c r="W103" s="1" t="e">
        <f t="shared" si="80"/>
        <v>#DIV/0!</v>
      </c>
      <c r="X103" s="4" t="s">
        <v>411</v>
      </c>
    </row>
    <row r="104" spans="1:24" ht="94.5">
      <c r="A104" s="2" t="s">
        <v>185</v>
      </c>
      <c r="B104" s="53" t="s">
        <v>388</v>
      </c>
      <c r="C104" s="52" t="s">
        <v>389</v>
      </c>
      <c r="D104" s="1">
        <f t="shared" ref="D104:D120" si="81">SUM(E104:H104)</f>
        <v>0.42</v>
      </c>
      <c r="E104" s="1">
        <v>0</v>
      </c>
      <c r="F104" s="1">
        <v>0</v>
      </c>
      <c r="G104" s="50">
        <v>0.42</v>
      </c>
      <c r="H104" s="1">
        <v>0</v>
      </c>
      <c r="I104" s="1">
        <f t="shared" ref="I104:I145" si="82">SUM(J104:M104)</f>
        <v>0</v>
      </c>
      <c r="J104" s="1">
        <v>0</v>
      </c>
      <c r="K104" s="1">
        <v>0</v>
      </c>
      <c r="L104" s="1">
        <v>0</v>
      </c>
      <c r="M104" s="1">
        <v>0</v>
      </c>
      <c r="N104" s="1">
        <f t="shared" si="71"/>
        <v>-0.42</v>
      </c>
      <c r="O104" s="1">
        <f t="shared" si="72"/>
        <v>-100</v>
      </c>
      <c r="P104" s="1">
        <f t="shared" si="73"/>
        <v>0</v>
      </c>
      <c r="Q104" s="1" t="e">
        <f t="shared" si="74"/>
        <v>#DIV/0!</v>
      </c>
      <c r="R104" s="1">
        <f t="shared" si="75"/>
        <v>0</v>
      </c>
      <c r="S104" s="1" t="e">
        <f t="shared" si="76"/>
        <v>#DIV/0!</v>
      </c>
      <c r="T104" s="1">
        <f t="shared" si="77"/>
        <v>-0.42</v>
      </c>
      <c r="U104" s="1">
        <f t="shared" si="78"/>
        <v>-100</v>
      </c>
      <c r="V104" s="1">
        <f t="shared" si="79"/>
        <v>0</v>
      </c>
      <c r="W104" s="1" t="e">
        <f t="shared" si="80"/>
        <v>#DIV/0!</v>
      </c>
      <c r="X104" s="4" t="s">
        <v>524</v>
      </c>
    </row>
    <row r="105" spans="1:24" ht="78.75">
      <c r="A105" s="2" t="s">
        <v>186</v>
      </c>
      <c r="B105" s="40" t="s">
        <v>390</v>
      </c>
      <c r="C105" s="41" t="s">
        <v>391</v>
      </c>
      <c r="D105" s="1">
        <f t="shared" si="81"/>
        <v>0.34</v>
      </c>
      <c r="E105" s="1">
        <v>0</v>
      </c>
      <c r="F105" s="1">
        <v>0</v>
      </c>
      <c r="G105" s="50">
        <v>0.34</v>
      </c>
      <c r="H105" s="1">
        <v>0</v>
      </c>
      <c r="I105" s="1">
        <f t="shared" si="82"/>
        <v>0</v>
      </c>
      <c r="J105" s="1">
        <v>0</v>
      </c>
      <c r="K105" s="1">
        <v>0</v>
      </c>
      <c r="L105" s="1">
        <v>0</v>
      </c>
      <c r="M105" s="1">
        <v>0</v>
      </c>
      <c r="N105" s="1">
        <f t="shared" si="71"/>
        <v>-0.34</v>
      </c>
      <c r="O105" s="1">
        <f t="shared" si="72"/>
        <v>-100</v>
      </c>
      <c r="P105" s="1">
        <f t="shared" si="73"/>
        <v>0</v>
      </c>
      <c r="Q105" s="1" t="e">
        <f t="shared" si="74"/>
        <v>#DIV/0!</v>
      </c>
      <c r="R105" s="1">
        <f t="shared" si="75"/>
        <v>0</v>
      </c>
      <c r="S105" s="1" t="e">
        <f t="shared" si="76"/>
        <v>#DIV/0!</v>
      </c>
      <c r="T105" s="1">
        <f t="shared" si="77"/>
        <v>-0.34</v>
      </c>
      <c r="U105" s="1">
        <f t="shared" si="78"/>
        <v>-100</v>
      </c>
      <c r="V105" s="1">
        <f t="shared" si="79"/>
        <v>0</v>
      </c>
      <c r="W105" s="1" t="e">
        <f t="shared" si="80"/>
        <v>#DIV/0!</v>
      </c>
      <c r="X105" s="4" t="s">
        <v>412</v>
      </c>
    </row>
    <row r="106" spans="1:24" ht="47.25">
      <c r="A106" s="2" t="s">
        <v>187</v>
      </c>
      <c r="B106" s="4" t="s">
        <v>213</v>
      </c>
      <c r="C106" s="52" t="s">
        <v>214</v>
      </c>
      <c r="D106" s="1">
        <f t="shared" si="81"/>
        <v>0.94</v>
      </c>
      <c r="E106" s="1">
        <v>0</v>
      </c>
      <c r="F106" s="1">
        <v>0</v>
      </c>
      <c r="G106" s="1">
        <v>0.94</v>
      </c>
      <c r="H106" s="1">
        <v>0</v>
      </c>
      <c r="I106" s="1">
        <f t="shared" si="82"/>
        <v>0.94</v>
      </c>
      <c r="J106" s="1">
        <v>0</v>
      </c>
      <c r="K106" s="1">
        <v>0</v>
      </c>
      <c r="L106" s="1">
        <v>0.94</v>
      </c>
      <c r="M106" s="1">
        <v>0</v>
      </c>
      <c r="N106" s="1">
        <f t="shared" si="71"/>
        <v>0</v>
      </c>
      <c r="O106" s="1">
        <f t="shared" si="72"/>
        <v>0</v>
      </c>
      <c r="P106" s="1">
        <f t="shared" si="73"/>
        <v>0</v>
      </c>
      <c r="Q106" s="1" t="e">
        <f t="shared" si="74"/>
        <v>#DIV/0!</v>
      </c>
      <c r="R106" s="1">
        <f t="shared" si="75"/>
        <v>0</v>
      </c>
      <c r="S106" s="1" t="e">
        <f t="shared" si="76"/>
        <v>#DIV/0!</v>
      </c>
      <c r="T106" s="1">
        <f t="shared" si="77"/>
        <v>0</v>
      </c>
      <c r="U106" s="1">
        <f t="shared" si="78"/>
        <v>0</v>
      </c>
      <c r="V106" s="1">
        <f t="shared" si="79"/>
        <v>0</v>
      </c>
      <c r="W106" s="1" t="e">
        <f t="shared" si="80"/>
        <v>#DIV/0!</v>
      </c>
      <c r="X106" s="4" t="s">
        <v>525</v>
      </c>
    </row>
    <row r="107" spans="1:24" ht="63">
      <c r="A107" s="2" t="s">
        <v>188</v>
      </c>
      <c r="B107" s="59" t="s">
        <v>456</v>
      </c>
      <c r="C107" s="60" t="s">
        <v>457</v>
      </c>
      <c r="D107" s="1" t="s">
        <v>31</v>
      </c>
      <c r="E107" s="1" t="s">
        <v>31</v>
      </c>
      <c r="F107" s="1" t="s">
        <v>31</v>
      </c>
      <c r="G107" s="1" t="s">
        <v>31</v>
      </c>
      <c r="H107" s="1" t="s">
        <v>31</v>
      </c>
      <c r="I107" s="1">
        <f t="shared" ref="I107" si="83">SUM(J107:M107)</f>
        <v>0</v>
      </c>
      <c r="J107" s="1">
        <v>0</v>
      </c>
      <c r="K107" s="1">
        <v>0</v>
      </c>
      <c r="L107" s="1">
        <v>0</v>
      </c>
      <c r="M107" s="1">
        <v>0</v>
      </c>
      <c r="N107" s="1" t="s">
        <v>31</v>
      </c>
      <c r="O107" s="1" t="s">
        <v>31</v>
      </c>
      <c r="P107" s="1" t="s">
        <v>31</v>
      </c>
      <c r="Q107" s="1" t="s">
        <v>31</v>
      </c>
      <c r="R107" s="1" t="s">
        <v>31</v>
      </c>
      <c r="S107" s="1" t="s">
        <v>31</v>
      </c>
      <c r="T107" s="1" t="s">
        <v>31</v>
      </c>
      <c r="U107" s="1" t="s">
        <v>31</v>
      </c>
      <c r="V107" s="1" t="s">
        <v>31</v>
      </c>
      <c r="W107" s="1" t="s">
        <v>31</v>
      </c>
      <c r="X107" s="4" t="s">
        <v>526</v>
      </c>
    </row>
    <row r="108" spans="1:24" ht="63">
      <c r="A108" s="2" t="s">
        <v>189</v>
      </c>
      <c r="B108" s="59" t="s">
        <v>210</v>
      </c>
      <c r="C108" s="60" t="s">
        <v>211</v>
      </c>
      <c r="D108" s="1">
        <f t="shared" si="81"/>
        <v>1.42</v>
      </c>
      <c r="E108" s="1">
        <v>0</v>
      </c>
      <c r="F108" s="1">
        <v>0</v>
      </c>
      <c r="G108" s="1">
        <v>1.42</v>
      </c>
      <c r="H108" s="1">
        <v>0</v>
      </c>
      <c r="I108" s="1">
        <f t="shared" si="82"/>
        <v>0</v>
      </c>
      <c r="J108" s="1">
        <v>0</v>
      </c>
      <c r="K108" s="1">
        <v>0</v>
      </c>
      <c r="L108" s="1">
        <v>0</v>
      </c>
      <c r="M108" s="1">
        <v>0</v>
      </c>
      <c r="N108" s="1">
        <f t="shared" si="71"/>
        <v>-1.42</v>
      </c>
      <c r="O108" s="1">
        <f t="shared" si="72"/>
        <v>-100</v>
      </c>
      <c r="P108" s="1">
        <f t="shared" si="73"/>
        <v>0</v>
      </c>
      <c r="Q108" s="1" t="e">
        <f t="shared" si="74"/>
        <v>#DIV/0!</v>
      </c>
      <c r="R108" s="1">
        <f t="shared" si="75"/>
        <v>0</v>
      </c>
      <c r="S108" s="1" t="e">
        <f t="shared" si="76"/>
        <v>#DIV/0!</v>
      </c>
      <c r="T108" s="1">
        <f t="shared" si="77"/>
        <v>-1.42</v>
      </c>
      <c r="U108" s="1">
        <f t="shared" si="78"/>
        <v>-100</v>
      </c>
      <c r="V108" s="1">
        <f t="shared" si="79"/>
        <v>0</v>
      </c>
      <c r="W108" s="1" t="e">
        <f t="shared" si="80"/>
        <v>#DIV/0!</v>
      </c>
      <c r="X108" s="4" t="s">
        <v>527</v>
      </c>
    </row>
    <row r="109" spans="1:24" ht="78.75">
      <c r="A109" s="2" t="s">
        <v>190</v>
      </c>
      <c r="B109" s="39" t="s">
        <v>551</v>
      </c>
      <c r="C109" s="2" t="s">
        <v>392</v>
      </c>
      <c r="D109" s="1">
        <f t="shared" si="81"/>
        <v>2.4260899999999999</v>
      </c>
      <c r="E109" s="1">
        <v>0</v>
      </c>
      <c r="F109" s="1">
        <v>0</v>
      </c>
      <c r="G109" s="50">
        <v>2.4260899999999999</v>
      </c>
      <c r="H109" s="1">
        <v>0</v>
      </c>
      <c r="I109" s="1">
        <f t="shared" si="82"/>
        <v>0</v>
      </c>
      <c r="J109" s="1">
        <v>0</v>
      </c>
      <c r="K109" s="1">
        <v>0</v>
      </c>
      <c r="L109" s="1">
        <v>0</v>
      </c>
      <c r="M109" s="1">
        <v>0</v>
      </c>
      <c r="N109" s="1">
        <f t="shared" si="71"/>
        <v>-2.4260899999999999</v>
      </c>
      <c r="O109" s="1">
        <f t="shared" si="72"/>
        <v>-100</v>
      </c>
      <c r="P109" s="1">
        <f t="shared" si="73"/>
        <v>0</v>
      </c>
      <c r="Q109" s="1" t="e">
        <f t="shared" si="74"/>
        <v>#DIV/0!</v>
      </c>
      <c r="R109" s="1">
        <f t="shared" si="75"/>
        <v>0</v>
      </c>
      <c r="S109" s="1" t="e">
        <f t="shared" si="76"/>
        <v>#DIV/0!</v>
      </c>
      <c r="T109" s="1">
        <f t="shared" si="77"/>
        <v>-2.4260899999999999</v>
      </c>
      <c r="U109" s="1">
        <f t="shared" si="78"/>
        <v>-100</v>
      </c>
      <c r="V109" s="1">
        <f t="shared" si="79"/>
        <v>0</v>
      </c>
      <c r="W109" s="1" t="e">
        <f t="shared" si="80"/>
        <v>#DIV/0!</v>
      </c>
      <c r="X109" s="4" t="s">
        <v>413</v>
      </c>
    </row>
    <row r="110" spans="1:24" ht="78.75">
      <c r="A110" s="2" t="s">
        <v>191</v>
      </c>
      <c r="B110" s="39" t="s">
        <v>393</v>
      </c>
      <c r="C110" s="2" t="s">
        <v>394</v>
      </c>
      <c r="D110" s="1">
        <f t="shared" si="81"/>
        <v>0.98595999999999995</v>
      </c>
      <c r="E110" s="1">
        <v>0</v>
      </c>
      <c r="F110" s="1">
        <v>0</v>
      </c>
      <c r="G110" s="50">
        <v>0.98595999999999995</v>
      </c>
      <c r="H110" s="1">
        <v>0</v>
      </c>
      <c r="I110" s="1">
        <f t="shared" si="82"/>
        <v>0</v>
      </c>
      <c r="J110" s="1">
        <v>0</v>
      </c>
      <c r="K110" s="1">
        <v>0</v>
      </c>
      <c r="L110" s="1">
        <v>0</v>
      </c>
      <c r="M110" s="1">
        <v>0</v>
      </c>
      <c r="N110" s="1">
        <f t="shared" si="71"/>
        <v>-0.98595999999999995</v>
      </c>
      <c r="O110" s="1">
        <f t="shared" si="72"/>
        <v>-100</v>
      </c>
      <c r="P110" s="1">
        <f t="shared" si="73"/>
        <v>0</v>
      </c>
      <c r="Q110" s="1" t="e">
        <f t="shared" si="74"/>
        <v>#DIV/0!</v>
      </c>
      <c r="R110" s="1">
        <f t="shared" si="75"/>
        <v>0</v>
      </c>
      <c r="S110" s="1" t="e">
        <f t="shared" si="76"/>
        <v>#DIV/0!</v>
      </c>
      <c r="T110" s="1">
        <f t="shared" si="77"/>
        <v>-0.98595999999999995</v>
      </c>
      <c r="U110" s="1">
        <f t="shared" si="78"/>
        <v>-100</v>
      </c>
      <c r="V110" s="1">
        <f t="shared" si="79"/>
        <v>0</v>
      </c>
      <c r="W110" s="1" t="e">
        <f t="shared" si="80"/>
        <v>#DIV/0!</v>
      </c>
      <c r="X110" s="4" t="s">
        <v>414</v>
      </c>
    </row>
    <row r="111" spans="1:24" ht="63">
      <c r="A111" s="2" t="s">
        <v>192</v>
      </c>
      <c r="B111" s="39" t="s">
        <v>395</v>
      </c>
      <c r="C111" s="2" t="s">
        <v>396</v>
      </c>
      <c r="D111" s="1">
        <f t="shared" si="81"/>
        <v>7.29894</v>
      </c>
      <c r="E111" s="1">
        <v>0</v>
      </c>
      <c r="F111" s="1">
        <v>0</v>
      </c>
      <c r="G111" s="50">
        <v>7.29894</v>
      </c>
      <c r="H111" s="1">
        <v>0</v>
      </c>
      <c r="I111" s="1">
        <f t="shared" si="82"/>
        <v>5.01</v>
      </c>
      <c r="J111" s="1">
        <v>0</v>
      </c>
      <c r="K111" s="1">
        <v>0</v>
      </c>
      <c r="L111" s="1">
        <v>5.01</v>
      </c>
      <c r="M111" s="1">
        <v>0</v>
      </c>
      <c r="N111" s="1">
        <f t="shared" si="71"/>
        <v>-2.2889400000000002</v>
      </c>
      <c r="O111" s="1">
        <f t="shared" si="72"/>
        <v>-31.359896094501394</v>
      </c>
      <c r="P111" s="1">
        <f t="shared" si="73"/>
        <v>0</v>
      </c>
      <c r="Q111" s="1" t="e">
        <f t="shared" si="74"/>
        <v>#DIV/0!</v>
      </c>
      <c r="R111" s="1">
        <f t="shared" si="75"/>
        <v>0</v>
      </c>
      <c r="S111" s="1" t="e">
        <f t="shared" si="76"/>
        <v>#DIV/0!</v>
      </c>
      <c r="T111" s="1">
        <f t="shared" si="77"/>
        <v>-2.2889400000000002</v>
      </c>
      <c r="U111" s="1">
        <f t="shared" si="78"/>
        <v>-31.359896094501394</v>
      </c>
      <c r="V111" s="1">
        <f t="shared" si="79"/>
        <v>0</v>
      </c>
      <c r="W111" s="1" t="e">
        <f t="shared" si="80"/>
        <v>#DIV/0!</v>
      </c>
      <c r="X111" s="4" t="s">
        <v>415</v>
      </c>
    </row>
    <row r="112" spans="1:24" ht="47.25">
      <c r="A112" s="2" t="s">
        <v>193</v>
      </c>
      <c r="B112" s="59" t="s">
        <v>314</v>
      </c>
      <c r="C112" s="60" t="s">
        <v>315</v>
      </c>
      <c r="D112" s="1">
        <f t="shared" si="81"/>
        <v>2.34</v>
      </c>
      <c r="E112" s="1">
        <v>0</v>
      </c>
      <c r="F112" s="1">
        <v>0</v>
      </c>
      <c r="G112" s="50">
        <v>2.34</v>
      </c>
      <c r="H112" s="1">
        <v>0</v>
      </c>
      <c r="I112" s="1">
        <f t="shared" si="82"/>
        <v>17.59</v>
      </c>
      <c r="J112" s="1">
        <v>0</v>
      </c>
      <c r="K112" s="1">
        <v>0</v>
      </c>
      <c r="L112" s="1">
        <v>17.59</v>
      </c>
      <c r="M112" s="1">
        <v>0</v>
      </c>
      <c r="N112" s="1">
        <f t="shared" si="71"/>
        <v>15.25</v>
      </c>
      <c r="O112" s="1">
        <f t="shared" si="72"/>
        <v>651.70940170940185</v>
      </c>
      <c r="P112" s="1">
        <f t="shared" si="73"/>
        <v>0</v>
      </c>
      <c r="Q112" s="1" t="e">
        <f t="shared" si="74"/>
        <v>#DIV/0!</v>
      </c>
      <c r="R112" s="1">
        <f t="shared" si="75"/>
        <v>0</v>
      </c>
      <c r="S112" s="1" t="e">
        <f t="shared" si="76"/>
        <v>#DIV/0!</v>
      </c>
      <c r="T112" s="1">
        <f t="shared" si="77"/>
        <v>15.25</v>
      </c>
      <c r="U112" s="1">
        <f t="shared" si="78"/>
        <v>651.70940170940185</v>
      </c>
      <c r="V112" s="1">
        <f t="shared" si="79"/>
        <v>0</v>
      </c>
      <c r="W112" s="1" t="e">
        <f t="shared" si="80"/>
        <v>#DIV/0!</v>
      </c>
      <c r="X112" s="4" t="s">
        <v>328</v>
      </c>
    </row>
    <row r="113" spans="1:24" ht="93.75">
      <c r="A113" s="2" t="s">
        <v>194</v>
      </c>
      <c r="B113" s="71" t="s">
        <v>397</v>
      </c>
      <c r="C113" s="2" t="s">
        <v>398</v>
      </c>
      <c r="D113" s="1">
        <f t="shared" si="81"/>
        <v>1.68</v>
      </c>
      <c r="E113" s="1">
        <v>0</v>
      </c>
      <c r="F113" s="1">
        <v>0</v>
      </c>
      <c r="G113" s="50">
        <v>1.68</v>
      </c>
      <c r="H113" s="1">
        <v>0</v>
      </c>
      <c r="I113" s="1">
        <f t="shared" si="82"/>
        <v>0</v>
      </c>
      <c r="J113" s="1">
        <v>0</v>
      </c>
      <c r="K113" s="1">
        <v>0</v>
      </c>
      <c r="L113" s="1">
        <v>0</v>
      </c>
      <c r="M113" s="1">
        <v>0</v>
      </c>
      <c r="N113" s="1">
        <f t="shared" si="71"/>
        <v>-1.68</v>
      </c>
      <c r="O113" s="1">
        <f t="shared" si="72"/>
        <v>-100</v>
      </c>
      <c r="P113" s="1">
        <f t="shared" si="73"/>
        <v>0</v>
      </c>
      <c r="Q113" s="1" t="e">
        <f t="shared" si="74"/>
        <v>#DIV/0!</v>
      </c>
      <c r="R113" s="1">
        <f t="shared" si="75"/>
        <v>0</v>
      </c>
      <c r="S113" s="1" t="e">
        <f t="shared" si="76"/>
        <v>#DIV/0!</v>
      </c>
      <c r="T113" s="1">
        <f t="shared" si="77"/>
        <v>-1.68</v>
      </c>
      <c r="U113" s="1">
        <f t="shared" si="78"/>
        <v>-100</v>
      </c>
      <c r="V113" s="1">
        <f t="shared" si="79"/>
        <v>0</v>
      </c>
      <c r="W113" s="1" t="e">
        <f t="shared" si="80"/>
        <v>#DIV/0!</v>
      </c>
      <c r="X113" s="4" t="s">
        <v>416</v>
      </c>
    </row>
    <row r="114" spans="1:24" ht="47.25">
      <c r="A114" s="2" t="s">
        <v>198</v>
      </c>
      <c r="B114" s="41" t="s">
        <v>399</v>
      </c>
      <c r="C114" s="2" t="s">
        <v>400</v>
      </c>
      <c r="D114" s="1">
        <f t="shared" si="81"/>
        <v>2.58</v>
      </c>
      <c r="E114" s="1">
        <v>0</v>
      </c>
      <c r="F114" s="1">
        <v>0</v>
      </c>
      <c r="G114" s="50">
        <v>2.58</v>
      </c>
      <c r="H114" s="1">
        <v>0</v>
      </c>
      <c r="I114" s="1">
        <f t="shared" si="82"/>
        <v>0</v>
      </c>
      <c r="J114" s="1">
        <v>0</v>
      </c>
      <c r="K114" s="1">
        <v>0</v>
      </c>
      <c r="L114" s="1">
        <v>0</v>
      </c>
      <c r="M114" s="1">
        <v>0</v>
      </c>
      <c r="N114" s="1">
        <f t="shared" ref="N114:N120" si="84">I114-D114</f>
        <v>-2.58</v>
      </c>
      <c r="O114" s="1">
        <f t="shared" ref="O114:O120" si="85">N114/D114*100</f>
        <v>-100</v>
      </c>
      <c r="P114" s="1">
        <f t="shared" ref="P114:P120" si="86">J114-E114</f>
        <v>0</v>
      </c>
      <c r="Q114" s="1" t="e">
        <f t="shared" ref="Q114:Q120" si="87">P114/E114*100</f>
        <v>#DIV/0!</v>
      </c>
      <c r="R114" s="1">
        <f t="shared" ref="R114:R120" si="88">K114-F114</f>
        <v>0</v>
      </c>
      <c r="S114" s="1" t="e">
        <f t="shared" ref="S114:S120" si="89">R114/F114*100</f>
        <v>#DIV/0!</v>
      </c>
      <c r="T114" s="1">
        <f t="shared" ref="T114:T120" si="90">L114-G114</f>
        <v>-2.58</v>
      </c>
      <c r="U114" s="1">
        <f t="shared" ref="U114:U120" si="91">T114/G114*100</f>
        <v>-100</v>
      </c>
      <c r="V114" s="1">
        <f t="shared" ref="V114:V120" si="92">M114-H114</f>
        <v>0</v>
      </c>
      <c r="W114" s="1" t="e">
        <f t="shared" ref="W114:W120" si="93">V114/H114*100</f>
        <v>#DIV/0!</v>
      </c>
      <c r="X114" s="4" t="s">
        <v>417</v>
      </c>
    </row>
    <row r="115" spans="1:24" ht="63">
      <c r="A115" s="2" t="s">
        <v>202</v>
      </c>
      <c r="B115" s="41" t="s">
        <v>401</v>
      </c>
      <c r="C115" s="2" t="s">
        <v>402</v>
      </c>
      <c r="D115" s="1">
        <f t="shared" si="81"/>
        <v>2.37</v>
      </c>
      <c r="E115" s="1">
        <v>0</v>
      </c>
      <c r="F115" s="1">
        <v>0</v>
      </c>
      <c r="G115" s="50">
        <v>2.37</v>
      </c>
      <c r="H115" s="1">
        <v>0</v>
      </c>
      <c r="I115" s="1">
        <f t="shared" si="82"/>
        <v>0</v>
      </c>
      <c r="J115" s="1">
        <v>0</v>
      </c>
      <c r="K115" s="1">
        <v>0</v>
      </c>
      <c r="L115" s="1">
        <v>0</v>
      </c>
      <c r="M115" s="1">
        <v>0</v>
      </c>
      <c r="N115" s="1">
        <f t="shared" si="84"/>
        <v>-2.37</v>
      </c>
      <c r="O115" s="1">
        <f t="shared" si="85"/>
        <v>-100</v>
      </c>
      <c r="P115" s="1">
        <f t="shared" si="86"/>
        <v>0</v>
      </c>
      <c r="Q115" s="1" t="e">
        <f t="shared" si="87"/>
        <v>#DIV/0!</v>
      </c>
      <c r="R115" s="1">
        <f t="shared" si="88"/>
        <v>0</v>
      </c>
      <c r="S115" s="1" t="e">
        <f t="shared" si="89"/>
        <v>#DIV/0!</v>
      </c>
      <c r="T115" s="1">
        <f t="shared" si="90"/>
        <v>-2.37</v>
      </c>
      <c r="U115" s="1">
        <f t="shared" si="91"/>
        <v>-100</v>
      </c>
      <c r="V115" s="1">
        <f t="shared" si="92"/>
        <v>0</v>
      </c>
      <c r="W115" s="1" t="e">
        <f t="shared" si="93"/>
        <v>#DIV/0!</v>
      </c>
      <c r="X115" s="4" t="s">
        <v>418</v>
      </c>
    </row>
    <row r="116" spans="1:24" ht="110.25">
      <c r="A116" s="2" t="s">
        <v>206</v>
      </c>
      <c r="B116" s="41" t="s">
        <v>403</v>
      </c>
      <c r="C116" s="2" t="s">
        <v>404</v>
      </c>
      <c r="D116" s="1">
        <f t="shared" si="81"/>
        <v>9.8634900000000005</v>
      </c>
      <c r="E116" s="1">
        <v>0</v>
      </c>
      <c r="F116" s="1">
        <v>0</v>
      </c>
      <c r="G116" s="50">
        <v>9.8634900000000005</v>
      </c>
      <c r="H116" s="1">
        <v>0</v>
      </c>
      <c r="I116" s="1">
        <f t="shared" si="82"/>
        <v>5.0999999999999996</v>
      </c>
      <c r="J116" s="1">
        <v>0</v>
      </c>
      <c r="K116" s="1">
        <v>0</v>
      </c>
      <c r="L116" s="1">
        <v>5.0999999999999996</v>
      </c>
      <c r="M116" s="1">
        <v>0</v>
      </c>
      <c r="N116" s="1">
        <f t="shared" si="84"/>
        <v>-4.7634900000000009</v>
      </c>
      <c r="O116" s="1">
        <f t="shared" si="85"/>
        <v>-48.294163627681485</v>
      </c>
      <c r="P116" s="1">
        <f t="shared" si="86"/>
        <v>0</v>
      </c>
      <c r="Q116" s="1" t="e">
        <f t="shared" si="87"/>
        <v>#DIV/0!</v>
      </c>
      <c r="R116" s="1">
        <f t="shared" si="88"/>
        <v>0</v>
      </c>
      <c r="S116" s="1" t="e">
        <f t="shared" si="89"/>
        <v>#DIV/0!</v>
      </c>
      <c r="T116" s="1">
        <f t="shared" si="90"/>
        <v>-4.7634900000000009</v>
      </c>
      <c r="U116" s="1">
        <f t="shared" si="91"/>
        <v>-48.294163627681485</v>
      </c>
      <c r="V116" s="1">
        <f t="shared" si="92"/>
        <v>0</v>
      </c>
      <c r="W116" s="1" t="e">
        <f t="shared" si="93"/>
        <v>#DIV/0!</v>
      </c>
      <c r="X116" s="4" t="s">
        <v>528</v>
      </c>
    </row>
    <row r="117" spans="1:24" ht="63">
      <c r="A117" s="2" t="s">
        <v>209</v>
      </c>
      <c r="B117" s="41" t="s">
        <v>405</v>
      </c>
      <c r="C117" s="2" t="s">
        <v>406</v>
      </c>
      <c r="D117" s="1">
        <f t="shared" si="81"/>
        <v>2.67</v>
      </c>
      <c r="E117" s="1">
        <v>0</v>
      </c>
      <c r="F117" s="1">
        <v>0</v>
      </c>
      <c r="G117" s="50">
        <v>2.67</v>
      </c>
      <c r="H117" s="1">
        <v>0</v>
      </c>
      <c r="I117" s="1">
        <f t="shared" si="82"/>
        <v>0</v>
      </c>
      <c r="J117" s="1">
        <v>0</v>
      </c>
      <c r="K117" s="1">
        <v>0</v>
      </c>
      <c r="L117" s="1">
        <v>0</v>
      </c>
      <c r="M117" s="1">
        <v>0</v>
      </c>
      <c r="N117" s="1">
        <f t="shared" si="84"/>
        <v>-2.67</v>
      </c>
      <c r="O117" s="1">
        <f t="shared" si="85"/>
        <v>-100</v>
      </c>
      <c r="P117" s="1">
        <f t="shared" si="86"/>
        <v>0</v>
      </c>
      <c r="Q117" s="1" t="e">
        <f t="shared" si="87"/>
        <v>#DIV/0!</v>
      </c>
      <c r="R117" s="1">
        <f t="shared" si="88"/>
        <v>0</v>
      </c>
      <c r="S117" s="1" t="e">
        <f t="shared" si="89"/>
        <v>#DIV/0!</v>
      </c>
      <c r="T117" s="1">
        <f t="shared" si="90"/>
        <v>-2.67</v>
      </c>
      <c r="U117" s="1">
        <f t="shared" si="91"/>
        <v>-100</v>
      </c>
      <c r="V117" s="1">
        <f t="shared" si="92"/>
        <v>0</v>
      </c>
      <c r="W117" s="1" t="e">
        <f t="shared" si="93"/>
        <v>#DIV/0!</v>
      </c>
      <c r="X117" s="4" t="s">
        <v>419</v>
      </c>
    </row>
    <row r="118" spans="1:24" ht="63">
      <c r="A118" s="2" t="s">
        <v>212</v>
      </c>
      <c r="B118" s="72" t="s">
        <v>407</v>
      </c>
      <c r="C118" s="52" t="s">
        <v>408</v>
      </c>
      <c r="D118" s="1">
        <f t="shared" si="81"/>
        <v>2.22512</v>
      </c>
      <c r="E118" s="1">
        <v>0</v>
      </c>
      <c r="F118" s="1">
        <v>0</v>
      </c>
      <c r="G118" s="50">
        <v>2.22512</v>
      </c>
      <c r="H118" s="1">
        <v>0</v>
      </c>
      <c r="I118" s="1">
        <f t="shared" si="82"/>
        <v>0</v>
      </c>
      <c r="J118" s="1">
        <v>0</v>
      </c>
      <c r="K118" s="1">
        <v>0</v>
      </c>
      <c r="L118" s="1">
        <v>0</v>
      </c>
      <c r="M118" s="1">
        <v>0</v>
      </c>
      <c r="N118" s="1">
        <f t="shared" si="84"/>
        <v>-2.22512</v>
      </c>
      <c r="O118" s="1">
        <f t="shared" si="85"/>
        <v>-100</v>
      </c>
      <c r="P118" s="1">
        <f t="shared" si="86"/>
        <v>0</v>
      </c>
      <c r="Q118" s="1" t="e">
        <f t="shared" si="87"/>
        <v>#DIV/0!</v>
      </c>
      <c r="R118" s="1">
        <f t="shared" si="88"/>
        <v>0</v>
      </c>
      <c r="S118" s="1" t="e">
        <f t="shared" si="89"/>
        <v>#DIV/0!</v>
      </c>
      <c r="T118" s="1">
        <f t="shared" si="90"/>
        <v>-2.22512</v>
      </c>
      <c r="U118" s="1">
        <f t="shared" si="91"/>
        <v>-100</v>
      </c>
      <c r="V118" s="1">
        <f t="shared" si="92"/>
        <v>0</v>
      </c>
      <c r="W118" s="1" t="e">
        <f t="shared" si="93"/>
        <v>#DIV/0!</v>
      </c>
      <c r="X118" s="4" t="s">
        <v>420</v>
      </c>
    </row>
    <row r="119" spans="1:24" ht="78.75">
      <c r="A119" s="2" t="s">
        <v>215</v>
      </c>
      <c r="B119" s="59" t="s">
        <v>340</v>
      </c>
      <c r="C119" s="60" t="s">
        <v>341</v>
      </c>
      <c r="D119" s="1">
        <f t="shared" si="81"/>
        <v>2.38</v>
      </c>
      <c r="E119" s="1">
        <v>0</v>
      </c>
      <c r="F119" s="1">
        <v>0</v>
      </c>
      <c r="G119" s="50">
        <v>2.38</v>
      </c>
      <c r="H119" s="1">
        <v>0</v>
      </c>
      <c r="I119" s="1">
        <f t="shared" si="82"/>
        <v>1.59</v>
      </c>
      <c r="J119" s="1">
        <v>0</v>
      </c>
      <c r="K119" s="1">
        <v>0</v>
      </c>
      <c r="L119" s="1">
        <v>1.59</v>
      </c>
      <c r="M119" s="1">
        <v>0</v>
      </c>
      <c r="N119" s="1">
        <f t="shared" si="84"/>
        <v>-0.78999999999999981</v>
      </c>
      <c r="O119" s="1">
        <f t="shared" si="85"/>
        <v>-33.193277310924366</v>
      </c>
      <c r="P119" s="1">
        <f t="shared" si="86"/>
        <v>0</v>
      </c>
      <c r="Q119" s="1" t="e">
        <f t="shared" si="87"/>
        <v>#DIV/0!</v>
      </c>
      <c r="R119" s="1">
        <f t="shared" si="88"/>
        <v>0</v>
      </c>
      <c r="S119" s="1" t="e">
        <f t="shared" si="89"/>
        <v>#DIV/0!</v>
      </c>
      <c r="T119" s="1">
        <f t="shared" si="90"/>
        <v>-0.78999999999999981</v>
      </c>
      <c r="U119" s="1">
        <f t="shared" si="91"/>
        <v>-33.193277310924366</v>
      </c>
      <c r="V119" s="1">
        <f t="shared" si="92"/>
        <v>0</v>
      </c>
      <c r="W119" s="1" t="e">
        <f t="shared" si="93"/>
        <v>#DIV/0!</v>
      </c>
      <c r="X119" s="4" t="s">
        <v>529</v>
      </c>
    </row>
    <row r="120" spans="1:24" ht="110.25">
      <c r="A120" s="2" t="s">
        <v>218</v>
      </c>
      <c r="B120" s="53" t="s">
        <v>409</v>
      </c>
      <c r="C120" s="2" t="s">
        <v>410</v>
      </c>
      <c r="D120" s="1">
        <f t="shared" si="81"/>
        <v>3.3807399999999999</v>
      </c>
      <c r="E120" s="1">
        <v>0</v>
      </c>
      <c r="F120" s="1">
        <v>0</v>
      </c>
      <c r="G120" s="50">
        <v>3.3807399999999999</v>
      </c>
      <c r="H120" s="1">
        <v>0</v>
      </c>
      <c r="I120" s="1">
        <f t="shared" si="82"/>
        <v>0</v>
      </c>
      <c r="J120" s="1">
        <v>0</v>
      </c>
      <c r="K120" s="1">
        <v>0</v>
      </c>
      <c r="L120" s="1">
        <v>0</v>
      </c>
      <c r="M120" s="1">
        <v>0</v>
      </c>
      <c r="N120" s="1">
        <f t="shared" si="84"/>
        <v>-3.3807399999999999</v>
      </c>
      <c r="O120" s="1">
        <f t="shared" si="85"/>
        <v>-100</v>
      </c>
      <c r="P120" s="1">
        <f t="shared" si="86"/>
        <v>0</v>
      </c>
      <c r="Q120" s="1" t="e">
        <f t="shared" si="87"/>
        <v>#DIV/0!</v>
      </c>
      <c r="R120" s="1">
        <f t="shared" si="88"/>
        <v>0</v>
      </c>
      <c r="S120" s="1" t="e">
        <f t="shared" si="89"/>
        <v>#DIV/0!</v>
      </c>
      <c r="T120" s="1">
        <f t="shared" si="90"/>
        <v>-3.3807399999999999</v>
      </c>
      <c r="U120" s="1">
        <f t="shared" si="91"/>
        <v>-100</v>
      </c>
      <c r="V120" s="1">
        <f t="shared" si="92"/>
        <v>0</v>
      </c>
      <c r="W120" s="1" t="e">
        <f t="shared" si="93"/>
        <v>#DIV/0!</v>
      </c>
      <c r="X120" s="4" t="s">
        <v>421</v>
      </c>
    </row>
    <row r="121" spans="1:24" ht="47.25">
      <c r="A121" s="2" t="s">
        <v>221</v>
      </c>
      <c r="B121" s="41" t="s">
        <v>459</v>
      </c>
      <c r="C121" s="2" t="s">
        <v>460</v>
      </c>
      <c r="D121" s="1" t="s">
        <v>31</v>
      </c>
      <c r="E121" s="1" t="s">
        <v>31</v>
      </c>
      <c r="F121" s="1" t="s">
        <v>31</v>
      </c>
      <c r="G121" s="1" t="s">
        <v>31</v>
      </c>
      <c r="H121" s="1" t="s">
        <v>31</v>
      </c>
      <c r="I121" s="1">
        <f t="shared" ref="I121:I128" si="94">SUM(J121:M121)</f>
        <v>5.52</v>
      </c>
      <c r="J121" s="1">
        <v>0</v>
      </c>
      <c r="K121" s="1">
        <v>0</v>
      </c>
      <c r="L121" s="1">
        <v>5.52</v>
      </c>
      <c r="M121" s="1">
        <v>0</v>
      </c>
      <c r="N121" s="1" t="s">
        <v>31</v>
      </c>
      <c r="O121" s="1" t="s">
        <v>31</v>
      </c>
      <c r="P121" s="1" t="s">
        <v>31</v>
      </c>
      <c r="Q121" s="1" t="s">
        <v>31</v>
      </c>
      <c r="R121" s="1" t="s">
        <v>31</v>
      </c>
      <c r="S121" s="1" t="s">
        <v>31</v>
      </c>
      <c r="T121" s="1" t="s">
        <v>31</v>
      </c>
      <c r="U121" s="1" t="s">
        <v>31</v>
      </c>
      <c r="V121" s="1" t="s">
        <v>31</v>
      </c>
      <c r="W121" s="1" t="s">
        <v>31</v>
      </c>
      <c r="X121" s="4" t="s">
        <v>530</v>
      </c>
    </row>
    <row r="122" spans="1:24" ht="47.25">
      <c r="A122" s="2" t="s">
        <v>224</v>
      </c>
      <c r="B122" s="41" t="s">
        <v>461</v>
      </c>
      <c r="C122" s="2" t="s">
        <v>462</v>
      </c>
      <c r="D122" s="1" t="s">
        <v>31</v>
      </c>
      <c r="E122" s="1" t="s">
        <v>31</v>
      </c>
      <c r="F122" s="1" t="s">
        <v>31</v>
      </c>
      <c r="G122" s="1" t="s">
        <v>31</v>
      </c>
      <c r="H122" s="1" t="s">
        <v>31</v>
      </c>
      <c r="I122" s="1">
        <f t="shared" si="94"/>
        <v>0.5</v>
      </c>
      <c r="J122" s="1">
        <v>0</v>
      </c>
      <c r="K122" s="1">
        <v>0</v>
      </c>
      <c r="L122" s="1">
        <v>0.5</v>
      </c>
      <c r="M122" s="1">
        <v>0</v>
      </c>
      <c r="N122" s="1" t="s">
        <v>31</v>
      </c>
      <c r="O122" s="1" t="s">
        <v>31</v>
      </c>
      <c r="P122" s="1" t="s">
        <v>31</v>
      </c>
      <c r="Q122" s="1" t="s">
        <v>31</v>
      </c>
      <c r="R122" s="1" t="s">
        <v>31</v>
      </c>
      <c r="S122" s="1" t="s">
        <v>31</v>
      </c>
      <c r="T122" s="1" t="s">
        <v>31</v>
      </c>
      <c r="U122" s="1" t="s">
        <v>31</v>
      </c>
      <c r="V122" s="1" t="s">
        <v>31</v>
      </c>
      <c r="W122" s="1" t="s">
        <v>31</v>
      </c>
      <c r="X122" s="4" t="s">
        <v>531</v>
      </c>
    </row>
    <row r="123" spans="1:24" ht="47.25">
      <c r="A123" s="2" t="s">
        <v>228</v>
      </c>
      <c r="B123" s="41" t="s">
        <v>463</v>
      </c>
      <c r="C123" s="64" t="s">
        <v>464</v>
      </c>
      <c r="D123" s="1" t="s">
        <v>31</v>
      </c>
      <c r="E123" s="1" t="s">
        <v>31</v>
      </c>
      <c r="F123" s="1" t="s">
        <v>31</v>
      </c>
      <c r="G123" s="1" t="s">
        <v>31</v>
      </c>
      <c r="H123" s="1" t="s">
        <v>31</v>
      </c>
      <c r="I123" s="1">
        <f t="shared" si="94"/>
        <v>4.68</v>
      </c>
      <c r="J123" s="1">
        <v>0</v>
      </c>
      <c r="K123" s="1">
        <v>0</v>
      </c>
      <c r="L123" s="1">
        <v>4.68</v>
      </c>
      <c r="M123" s="1">
        <v>0</v>
      </c>
      <c r="N123" s="1" t="s">
        <v>31</v>
      </c>
      <c r="O123" s="1" t="s">
        <v>31</v>
      </c>
      <c r="P123" s="1" t="s">
        <v>31</v>
      </c>
      <c r="Q123" s="1" t="s">
        <v>31</v>
      </c>
      <c r="R123" s="1" t="s">
        <v>31</v>
      </c>
      <c r="S123" s="1" t="s">
        <v>31</v>
      </c>
      <c r="T123" s="1" t="s">
        <v>31</v>
      </c>
      <c r="U123" s="1" t="s">
        <v>31</v>
      </c>
      <c r="V123" s="1" t="s">
        <v>31</v>
      </c>
      <c r="W123" s="1" t="s">
        <v>31</v>
      </c>
      <c r="X123" s="4" t="s">
        <v>532</v>
      </c>
    </row>
    <row r="124" spans="1:24" ht="47.25">
      <c r="A124" s="2" t="s">
        <v>232</v>
      </c>
      <c r="B124" s="41" t="s">
        <v>465</v>
      </c>
      <c r="C124" s="64" t="s">
        <v>466</v>
      </c>
      <c r="D124" s="1" t="s">
        <v>31</v>
      </c>
      <c r="E124" s="1" t="s">
        <v>31</v>
      </c>
      <c r="F124" s="1" t="s">
        <v>31</v>
      </c>
      <c r="G124" s="1" t="s">
        <v>31</v>
      </c>
      <c r="H124" s="1" t="s">
        <v>31</v>
      </c>
      <c r="I124" s="1">
        <f t="shared" si="94"/>
        <v>5.33</v>
      </c>
      <c r="J124" s="1">
        <v>0</v>
      </c>
      <c r="K124" s="1">
        <v>0</v>
      </c>
      <c r="L124" s="1">
        <v>5.33</v>
      </c>
      <c r="M124" s="1">
        <v>0</v>
      </c>
      <c r="N124" s="1" t="s">
        <v>31</v>
      </c>
      <c r="O124" s="1" t="s">
        <v>31</v>
      </c>
      <c r="P124" s="1" t="s">
        <v>31</v>
      </c>
      <c r="Q124" s="1" t="s">
        <v>31</v>
      </c>
      <c r="R124" s="1" t="s">
        <v>31</v>
      </c>
      <c r="S124" s="1" t="s">
        <v>31</v>
      </c>
      <c r="T124" s="1" t="s">
        <v>31</v>
      </c>
      <c r="U124" s="1" t="s">
        <v>31</v>
      </c>
      <c r="V124" s="1" t="s">
        <v>31</v>
      </c>
      <c r="W124" s="1" t="s">
        <v>31</v>
      </c>
      <c r="X124" s="4" t="s">
        <v>533</v>
      </c>
    </row>
    <row r="125" spans="1:24" ht="31.5">
      <c r="A125" s="2" t="s">
        <v>236</v>
      </c>
      <c r="B125" s="73" t="s">
        <v>467</v>
      </c>
      <c r="C125" s="74" t="s">
        <v>468</v>
      </c>
      <c r="D125" s="1" t="s">
        <v>31</v>
      </c>
      <c r="E125" s="1" t="s">
        <v>31</v>
      </c>
      <c r="F125" s="1" t="s">
        <v>31</v>
      </c>
      <c r="G125" s="1" t="s">
        <v>31</v>
      </c>
      <c r="H125" s="1" t="s">
        <v>31</v>
      </c>
      <c r="I125" s="1">
        <f t="shared" si="94"/>
        <v>0.31</v>
      </c>
      <c r="J125" s="1">
        <v>0</v>
      </c>
      <c r="K125" s="1">
        <v>0</v>
      </c>
      <c r="L125" s="1">
        <v>0.31</v>
      </c>
      <c r="M125" s="1">
        <v>0</v>
      </c>
      <c r="N125" s="1" t="s">
        <v>31</v>
      </c>
      <c r="O125" s="1" t="s">
        <v>31</v>
      </c>
      <c r="P125" s="1" t="s">
        <v>31</v>
      </c>
      <c r="Q125" s="1" t="s">
        <v>31</v>
      </c>
      <c r="R125" s="1" t="s">
        <v>31</v>
      </c>
      <c r="S125" s="1" t="s">
        <v>31</v>
      </c>
      <c r="T125" s="1" t="s">
        <v>31</v>
      </c>
      <c r="U125" s="1" t="s">
        <v>31</v>
      </c>
      <c r="V125" s="1" t="s">
        <v>31</v>
      </c>
      <c r="W125" s="1" t="s">
        <v>31</v>
      </c>
      <c r="X125" s="4" t="s">
        <v>534</v>
      </c>
    </row>
    <row r="126" spans="1:24" ht="63">
      <c r="A126" s="2" t="s">
        <v>237</v>
      </c>
      <c r="B126" s="41" t="s">
        <v>469</v>
      </c>
      <c r="C126" s="64" t="s">
        <v>470</v>
      </c>
      <c r="D126" s="1" t="s">
        <v>31</v>
      </c>
      <c r="E126" s="1" t="s">
        <v>31</v>
      </c>
      <c r="F126" s="1" t="s">
        <v>31</v>
      </c>
      <c r="G126" s="1" t="s">
        <v>31</v>
      </c>
      <c r="H126" s="1" t="s">
        <v>31</v>
      </c>
      <c r="I126" s="1">
        <f t="shared" si="94"/>
        <v>0.13</v>
      </c>
      <c r="J126" s="1">
        <v>0</v>
      </c>
      <c r="K126" s="1">
        <v>0</v>
      </c>
      <c r="L126" s="1">
        <v>0.13</v>
      </c>
      <c r="M126" s="1">
        <v>0</v>
      </c>
      <c r="N126" s="1" t="s">
        <v>31</v>
      </c>
      <c r="O126" s="1" t="s">
        <v>31</v>
      </c>
      <c r="P126" s="1" t="s">
        <v>31</v>
      </c>
      <c r="Q126" s="1" t="s">
        <v>31</v>
      </c>
      <c r="R126" s="1" t="s">
        <v>31</v>
      </c>
      <c r="S126" s="1" t="s">
        <v>31</v>
      </c>
      <c r="T126" s="1" t="s">
        <v>31</v>
      </c>
      <c r="U126" s="1" t="s">
        <v>31</v>
      </c>
      <c r="V126" s="1" t="s">
        <v>31</v>
      </c>
      <c r="W126" s="1" t="s">
        <v>31</v>
      </c>
      <c r="X126" s="4" t="s">
        <v>535</v>
      </c>
    </row>
    <row r="127" spans="1:24" ht="63">
      <c r="A127" s="2" t="s">
        <v>238</v>
      </c>
      <c r="B127" s="65" t="s">
        <v>471</v>
      </c>
      <c r="C127" s="65" t="s">
        <v>472</v>
      </c>
      <c r="D127" s="1" t="s">
        <v>31</v>
      </c>
      <c r="E127" s="1" t="s">
        <v>31</v>
      </c>
      <c r="F127" s="1" t="s">
        <v>31</v>
      </c>
      <c r="G127" s="1" t="s">
        <v>31</v>
      </c>
      <c r="H127" s="1" t="s">
        <v>31</v>
      </c>
      <c r="I127" s="1">
        <f t="shared" si="94"/>
        <v>0.33</v>
      </c>
      <c r="J127" s="1">
        <v>0</v>
      </c>
      <c r="K127" s="1">
        <v>0</v>
      </c>
      <c r="L127" s="1">
        <v>0.33</v>
      </c>
      <c r="M127" s="1">
        <v>0</v>
      </c>
      <c r="N127" s="1" t="s">
        <v>31</v>
      </c>
      <c r="O127" s="1" t="s">
        <v>31</v>
      </c>
      <c r="P127" s="1" t="s">
        <v>31</v>
      </c>
      <c r="Q127" s="1" t="s">
        <v>31</v>
      </c>
      <c r="R127" s="1" t="s">
        <v>31</v>
      </c>
      <c r="S127" s="1" t="s">
        <v>31</v>
      </c>
      <c r="T127" s="1" t="s">
        <v>31</v>
      </c>
      <c r="U127" s="1" t="s">
        <v>31</v>
      </c>
      <c r="V127" s="1" t="s">
        <v>31</v>
      </c>
      <c r="W127" s="1" t="s">
        <v>31</v>
      </c>
      <c r="X127" s="65" t="s">
        <v>536</v>
      </c>
    </row>
    <row r="128" spans="1:24" ht="78.75">
      <c r="A128" s="2" t="s">
        <v>329</v>
      </c>
      <c r="B128" s="4" t="s">
        <v>473</v>
      </c>
      <c r="C128" s="4" t="s">
        <v>474</v>
      </c>
      <c r="D128" s="1" t="s">
        <v>31</v>
      </c>
      <c r="E128" s="1" t="s">
        <v>31</v>
      </c>
      <c r="F128" s="1" t="s">
        <v>31</v>
      </c>
      <c r="G128" s="1" t="s">
        <v>31</v>
      </c>
      <c r="H128" s="1" t="s">
        <v>31</v>
      </c>
      <c r="I128" s="1">
        <f t="shared" si="94"/>
        <v>5.62</v>
      </c>
      <c r="J128" s="1">
        <v>0</v>
      </c>
      <c r="K128" s="1">
        <v>0</v>
      </c>
      <c r="L128" s="1">
        <v>5.62</v>
      </c>
      <c r="M128" s="1">
        <v>0</v>
      </c>
      <c r="N128" s="1" t="s">
        <v>31</v>
      </c>
      <c r="O128" s="1" t="s">
        <v>31</v>
      </c>
      <c r="P128" s="1" t="s">
        <v>31</v>
      </c>
      <c r="Q128" s="1" t="s">
        <v>31</v>
      </c>
      <c r="R128" s="1" t="s">
        <v>31</v>
      </c>
      <c r="S128" s="1" t="s">
        <v>31</v>
      </c>
      <c r="T128" s="1" t="s">
        <v>31</v>
      </c>
      <c r="U128" s="1" t="s">
        <v>31</v>
      </c>
      <c r="V128" s="1" t="s">
        <v>31</v>
      </c>
      <c r="W128" s="1" t="s">
        <v>31</v>
      </c>
      <c r="X128" s="4" t="s">
        <v>537</v>
      </c>
    </row>
    <row r="129" spans="1:24" ht="78.75">
      <c r="A129" s="2" t="s">
        <v>330</v>
      </c>
      <c r="B129" s="65" t="s">
        <v>316</v>
      </c>
      <c r="C129" s="65" t="s">
        <v>317</v>
      </c>
      <c r="D129" s="1" t="s">
        <v>31</v>
      </c>
      <c r="E129" s="1" t="s">
        <v>31</v>
      </c>
      <c r="F129" s="1" t="s">
        <v>31</v>
      </c>
      <c r="G129" s="1" t="s">
        <v>31</v>
      </c>
      <c r="H129" s="1" t="s">
        <v>31</v>
      </c>
      <c r="I129" s="1">
        <f t="shared" si="82"/>
        <v>1.62</v>
      </c>
      <c r="J129" s="1">
        <v>0</v>
      </c>
      <c r="K129" s="1">
        <v>0</v>
      </c>
      <c r="L129" s="1">
        <v>1.62</v>
      </c>
      <c r="M129" s="1">
        <v>0</v>
      </c>
      <c r="N129" s="1" t="s">
        <v>31</v>
      </c>
      <c r="O129" s="1" t="s">
        <v>31</v>
      </c>
      <c r="P129" s="1" t="s">
        <v>31</v>
      </c>
      <c r="Q129" s="1" t="s">
        <v>31</v>
      </c>
      <c r="R129" s="1" t="s">
        <v>31</v>
      </c>
      <c r="S129" s="1" t="s">
        <v>31</v>
      </c>
      <c r="T129" s="1" t="s">
        <v>31</v>
      </c>
      <c r="U129" s="1" t="s">
        <v>31</v>
      </c>
      <c r="V129" s="1" t="s">
        <v>31</v>
      </c>
      <c r="W129" s="1" t="s">
        <v>31</v>
      </c>
      <c r="X129" s="65" t="s">
        <v>538</v>
      </c>
    </row>
    <row r="130" spans="1:24" ht="47.25">
      <c r="A130" s="2" t="s">
        <v>331</v>
      </c>
      <c r="B130" s="65" t="s">
        <v>318</v>
      </c>
      <c r="C130" s="65" t="s">
        <v>319</v>
      </c>
      <c r="D130" s="1" t="s">
        <v>31</v>
      </c>
      <c r="E130" s="1" t="s">
        <v>31</v>
      </c>
      <c r="F130" s="1" t="s">
        <v>31</v>
      </c>
      <c r="G130" s="1" t="s">
        <v>31</v>
      </c>
      <c r="H130" s="1" t="s">
        <v>31</v>
      </c>
      <c r="I130" s="1">
        <f t="shared" si="82"/>
        <v>0.46</v>
      </c>
      <c r="J130" s="1">
        <v>0</v>
      </c>
      <c r="K130" s="1">
        <v>0</v>
      </c>
      <c r="L130" s="1">
        <v>0.46</v>
      </c>
      <c r="M130" s="1">
        <v>0</v>
      </c>
      <c r="N130" s="1" t="s">
        <v>31</v>
      </c>
      <c r="O130" s="1" t="s">
        <v>31</v>
      </c>
      <c r="P130" s="1" t="s">
        <v>31</v>
      </c>
      <c r="Q130" s="1" t="s">
        <v>31</v>
      </c>
      <c r="R130" s="1" t="s">
        <v>31</v>
      </c>
      <c r="S130" s="1" t="s">
        <v>31</v>
      </c>
      <c r="T130" s="1" t="s">
        <v>31</v>
      </c>
      <c r="U130" s="1" t="s">
        <v>31</v>
      </c>
      <c r="V130" s="1" t="s">
        <v>31</v>
      </c>
      <c r="W130" s="1" t="s">
        <v>31</v>
      </c>
      <c r="X130" s="65" t="s">
        <v>539</v>
      </c>
    </row>
    <row r="131" spans="1:24" ht="63">
      <c r="A131" s="2" t="s">
        <v>332</v>
      </c>
      <c r="B131" s="65" t="s">
        <v>320</v>
      </c>
      <c r="C131" s="65" t="s">
        <v>321</v>
      </c>
      <c r="D131" s="1" t="s">
        <v>31</v>
      </c>
      <c r="E131" s="1" t="s">
        <v>31</v>
      </c>
      <c r="F131" s="1" t="s">
        <v>31</v>
      </c>
      <c r="G131" s="1" t="s">
        <v>31</v>
      </c>
      <c r="H131" s="1" t="s">
        <v>31</v>
      </c>
      <c r="I131" s="1">
        <f t="shared" si="82"/>
        <v>0.55000000000000004</v>
      </c>
      <c r="J131" s="1">
        <v>0</v>
      </c>
      <c r="K131" s="1">
        <v>0</v>
      </c>
      <c r="L131" s="1">
        <v>0.55000000000000004</v>
      </c>
      <c r="M131" s="1">
        <v>0</v>
      </c>
      <c r="N131" s="1" t="s">
        <v>31</v>
      </c>
      <c r="O131" s="1" t="s">
        <v>31</v>
      </c>
      <c r="P131" s="1" t="s">
        <v>31</v>
      </c>
      <c r="Q131" s="1" t="s">
        <v>31</v>
      </c>
      <c r="R131" s="1" t="s">
        <v>31</v>
      </c>
      <c r="S131" s="1" t="s">
        <v>31</v>
      </c>
      <c r="T131" s="1" t="s">
        <v>31</v>
      </c>
      <c r="U131" s="1" t="s">
        <v>31</v>
      </c>
      <c r="V131" s="1" t="s">
        <v>31</v>
      </c>
      <c r="W131" s="1" t="s">
        <v>31</v>
      </c>
      <c r="X131" s="65" t="s">
        <v>540</v>
      </c>
    </row>
    <row r="132" spans="1:24" ht="63">
      <c r="A132" s="2" t="s">
        <v>333</v>
      </c>
      <c r="B132" s="65" t="s">
        <v>322</v>
      </c>
      <c r="C132" s="65" t="s">
        <v>323</v>
      </c>
      <c r="D132" s="1" t="s">
        <v>31</v>
      </c>
      <c r="E132" s="1" t="s">
        <v>31</v>
      </c>
      <c r="F132" s="1" t="s">
        <v>31</v>
      </c>
      <c r="G132" s="1" t="s">
        <v>31</v>
      </c>
      <c r="H132" s="1" t="s">
        <v>31</v>
      </c>
      <c r="I132" s="1">
        <f t="shared" si="82"/>
        <v>0.65</v>
      </c>
      <c r="J132" s="1">
        <v>0</v>
      </c>
      <c r="K132" s="1">
        <v>0</v>
      </c>
      <c r="L132" s="1">
        <v>0.65</v>
      </c>
      <c r="M132" s="1">
        <v>0</v>
      </c>
      <c r="N132" s="1" t="s">
        <v>31</v>
      </c>
      <c r="O132" s="1" t="s">
        <v>31</v>
      </c>
      <c r="P132" s="1" t="s">
        <v>31</v>
      </c>
      <c r="Q132" s="1" t="s">
        <v>31</v>
      </c>
      <c r="R132" s="1" t="s">
        <v>31</v>
      </c>
      <c r="S132" s="1" t="s">
        <v>31</v>
      </c>
      <c r="T132" s="1" t="s">
        <v>31</v>
      </c>
      <c r="U132" s="1" t="s">
        <v>31</v>
      </c>
      <c r="V132" s="1" t="s">
        <v>31</v>
      </c>
      <c r="W132" s="1" t="s">
        <v>31</v>
      </c>
      <c r="X132" s="65" t="s">
        <v>541</v>
      </c>
    </row>
    <row r="133" spans="1:24" ht="78.75">
      <c r="A133" s="2" t="s">
        <v>334</v>
      </c>
      <c r="B133" s="65" t="s">
        <v>324</v>
      </c>
      <c r="C133" s="65" t="s">
        <v>325</v>
      </c>
      <c r="D133" s="1" t="s">
        <v>31</v>
      </c>
      <c r="E133" s="1" t="s">
        <v>31</v>
      </c>
      <c r="F133" s="1" t="s">
        <v>31</v>
      </c>
      <c r="G133" s="1" t="s">
        <v>31</v>
      </c>
      <c r="H133" s="1" t="s">
        <v>31</v>
      </c>
      <c r="I133" s="1">
        <f t="shared" si="82"/>
        <v>0.87</v>
      </c>
      <c r="J133" s="1">
        <v>0</v>
      </c>
      <c r="K133" s="1">
        <v>0</v>
      </c>
      <c r="L133" s="1">
        <v>0.87</v>
      </c>
      <c r="M133" s="1">
        <v>0</v>
      </c>
      <c r="N133" s="1" t="s">
        <v>31</v>
      </c>
      <c r="O133" s="1" t="s">
        <v>31</v>
      </c>
      <c r="P133" s="1" t="s">
        <v>31</v>
      </c>
      <c r="Q133" s="1" t="s">
        <v>31</v>
      </c>
      <c r="R133" s="1" t="s">
        <v>31</v>
      </c>
      <c r="S133" s="1" t="s">
        <v>31</v>
      </c>
      <c r="T133" s="1" t="s">
        <v>31</v>
      </c>
      <c r="U133" s="1" t="s">
        <v>31</v>
      </c>
      <c r="V133" s="1" t="s">
        <v>31</v>
      </c>
      <c r="W133" s="1" t="s">
        <v>31</v>
      </c>
      <c r="X133" s="65" t="s">
        <v>542</v>
      </c>
    </row>
    <row r="134" spans="1:24" ht="63">
      <c r="A134" s="2" t="s">
        <v>335</v>
      </c>
      <c r="B134" s="65" t="s">
        <v>326</v>
      </c>
      <c r="C134" s="65" t="s">
        <v>327</v>
      </c>
      <c r="D134" s="1" t="s">
        <v>31</v>
      </c>
      <c r="E134" s="1" t="s">
        <v>31</v>
      </c>
      <c r="F134" s="1" t="s">
        <v>31</v>
      </c>
      <c r="G134" s="1" t="s">
        <v>31</v>
      </c>
      <c r="H134" s="1" t="s">
        <v>31</v>
      </c>
      <c r="I134" s="1">
        <f t="shared" si="82"/>
        <v>1.02</v>
      </c>
      <c r="J134" s="1">
        <v>0</v>
      </c>
      <c r="K134" s="1">
        <v>0</v>
      </c>
      <c r="L134" s="1">
        <v>1.02</v>
      </c>
      <c r="M134" s="1">
        <v>0</v>
      </c>
      <c r="N134" s="1" t="s">
        <v>31</v>
      </c>
      <c r="O134" s="1" t="s">
        <v>31</v>
      </c>
      <c r="P134" s="1" t="s">
        <v>31</v>
      </c>
      <c r="Q134" s="1" t="s">
        <v>31</v>
      </c>
      <c r="R134" s="1" t="s">
        <v>31</v>
      </c>
      <c r="S134" s="1" t="s">
        <v>31</v>
      </c>
      <c r="T134" s="1" t="s">
        <v>31</v>
      </c>
      <c r="U134" s="1" t="s">
        <v>31</v>
      </c>
      <c r="V134" s="1" t="s">
        <v>31</v>
      </c>
      <c r="W134" s="1" t="s">
        <v>31</v>
      </c>
      <c r="X134" s="65" t="s">
        <v>543</v>
      </c>
    </row>
    <row r="135" spans="1:24" ht="63">
      <c r="A135" s="2" t="s">
        <v>336</v>
      </c>
      <c r="B135" s="65" t="s">
        <v>195</v>
      </c>
      <c r="C135" s="65" t="s">
        <v>196</v>
      </c>
      <c r="D135" s="1" t="s">
        <v>31</v>
      </c>
      <c r="E135" s="1" t="s">
        <v>31</v>
      </c>
      <c r="F135" s="1" t="s">
        <v>31</v>
      </c>
      <c r="G135" s="1" t="s">
        <v>31</v>
      </c>
      <c r="H135" s="1" t="s">
        <v>31</v>
      </c>
      <c r="I135" s="1">
        <f t="shared" si="82"/>
        <v>0.56000000000000005</v>
      </c>
      <c r="J135" s="1">
        <v>0</v>
      </c>
      <c r="K135" s="1">
        <v>0</v>
      </c>
      <c r="L135" s="50">
        <v>0.56000000000000005</v>
      </c>
      <c r="M135" s="1">
        <v>0</v>
      </c>
      <c r="N135" s="1" t="s">
        <v>31</v>
      </c>
      <c r="O135" s="1" t="s">
        <v>31</v>
      </c>
      <c r="P135" s="1" t="s">
        <v>31</v>
      </c>
      <c r="Q135" s="1" t="s">
        <v>31</v>
      </c>
      <c r="R135" s="1" t="s">
        <v>31</v>
      </c>
      <c r="S135" s="1" t="s">
        <v>31</v>
      </c>
      <c r="T135" s="1" t="s">
        <v>31</v>
      </c>
      <c r="U135" s="1" t="s">
        <v>31</v>
      </c>
      <c r="V135" s="1" t="s">
        <v>31</v>
      </c>
      <c r="W135" s="1" t="s">
        <v>31</v>
      </c>
      <c r="X135" s="4" t="s">
        <v>197</v>
      </c>
    </row>
    <row r="136" spans="1:24" ht="78.75">
      <c r="A136" s="2" t="s">
        <v>458</v>
      </c>
      <c r="B136" s="65" t="s">
        <v>199</v>
      </c>
      <c r="C136" s="65" t="s">
        <v>200</v>
      </c>
      <c r="D136" s="1" t="s">
        <v>31</v>
      </c>
      <c r="E136" s="1" t="s">
        <v>31</v>
      </c>
      <c r="F136" s="1" t="s">
        <v>31</v>
      </c>
      <c r="G136" s="1" t="s">
        <v>31</v>
      </c>
      <c r="H136" s="1" t="s">
        <v>31</v>
      </c>
      <c r="I136" s="1">
        <f t="shared" si="82"/>
        <v>0.66</v>
      </c>
      <c r="J136" s="1">
        <v>0</v>
      </c>
      <c r="K136" s="1">
        <v>0</v>
      </c>
      <c r="L136" s="50">
        <v>0.66</v>
      </c>
      <c r="M136" s="1">
        <v>0</v>
      </c>
      <c r="N136" s="1" t="s">
        <v>31</v>
      </c>
      <c r="O136" s="1" t="s">
        <v>31</v>
      </c>
      <c r="P136" s="1" t="s">
        <v>31</v>
      </c>
      <c r="Q136" s="1" t="s">
        <v>31</v>
      </c>
      <c r="R136" s="1" t="s">
        <v>31</v>
      </c>
      <c r="S136" s="1" t="s">
        <v>31</v>
      </c>
      <c r="T136" s="1" t="s">
        <v>31</v>
      </c>
      <c r="U136" s="1" t="s">
        <v>31</v>
      </c>
      <c r="V136" s="1" t="s">
        <v>31</v>
      </c>
      <c r="W136" s="1" t="s">
        <v>31</v>
      </c>
      <c r="X136" s="4" t="s">
        <v>201</v>
      </c>
    </row>
    <row r="137" spans="1:24" ht="47.25">
      <c r="A137" s="2" t="s">
        <v>475</v>
      </c>
      <c r="B137" s="65" t="s">
        <v>203</v>
      </c>
      <c r="C137" s="65" t="s">
        <v>204</v>
      </c>
      <c r="D137" s="1" t="s">
        <v>31</v>
      </c>
      <c r="E137" s="1" t="s">
        <v>31</v>
      </c>
      <c r="F137" s="1" t="s">
        <v>31</v>
      </c>
      <c r="G137" s="1" t="s">
        <v>31</v>
      </c>
      <c r="H137" s="1" t="s">
        <v>31</v>
      </c>
      <c r="I137" s="1">
        <f t="shared" si="82"/>
        <v>0.65</v>
      </c>
      <c r="J137" s="1">
        <v>0</v>
      </c>
      <c r="K137" s="1">
        <v>0</v>
      </c>
      <c r="L137" s="50">
        <v>0.65</v>
      </c>
      <c r="M137" s="1">
        <v>0</v>
      </c>
      <c r="N137" s="1" t="s">
        <v>31</v>
      </c>
      <c r="O137" s="1" t="s">
        <v>31</v>
      </c>
      <c r="P137" s="1" t="s">
        <v>31</v>
      </c>
      <c r="Q137" s="1" t="s">
        <v>31</v>
      </c>
      <c r="R137" s="1" t="s">
        <v>31</v>
      </c>
      <c r="S137" s="1" t="s">
        <v>31</v>
      </c>
      <c r="T137" s="1" t="s">
        <v>31</v>
      </c>
      <c r="U137" s="1" t="s">
        <v>31</v>
      </c>
      <c r="V137" s="1" t="s">
        <v>31</v>
      </c>
      <c r="W137" s="1" t="s">
        <v>31</v>
      </c>
      <c r="X137" s="42" t="s">
        <v>205</v>
      </c>
    </row>
    <row r="138" spans="1:24" ht="47.25">
      <c r="A138" s="2" t="s">
        <v>476</v>
      </c>
      <c r="B138" s="41" t="s">
        <v>207</v>
      </c>
      <c r="C138" s="2" t="s">
        <v>208</v>
      </c>
      <c r="D138" s="1" t="s">
        <v>31</v>
      </c>
      <c r="E138" s="1" t="s">
        <v>31</v>
      </c>
      <c r="F138" s="1" t="s">
        <v>31</v>
      </c>
      <c r="G138" s="1" t="s">
        <v>31</v>
      </c>
      <c r="H138" s="1" t="s">
        <v>31</v>
      </c>
      <c r="I138" s="1">
        <f t="shared" si="82"/>
        <v>3.3099999999999996</v>
      </c>
      <c r="J138" s="1">
        <v>0</v>
      </c>
      <c r="K138" s="1">
        <v>0</v>
      </c>
      <c r="L138" s="50">
        <v>3.3099999999999996</v>
      </c>
      <c r="M138" s="1">
        <v>0</v>
      </c>
      <c r="N138" s="1" t="s">
        <v>31</v>
      </c>
      <c r="O138" s="1" t="s">
        <v>31</v>
      </c>
      <c r="P138" s="1" t="s">
        <v>31</v>
      </c>
      <c r="Q138" s="1" t="s">
        <v>31</v>
      </c>
      <c r="R138" s="1" t="s">
        <v>31</v>
      </c>
      <c r="S138" s="1" t="s">
        <v>31</v>
      </c>
      <c r="T138" s="1" t="s">
        <v>31</v>
      </c>
      <c r="U138" s="1" t="s">
        <v>31</v>
      </c>
      <c r="V138" s="1" t="s">
        <v>31</v>
      </c>
      <c r="W138" s="1" t="s">
        <v>31</v>
      </c>
      <c r="X138" s="4" t="s">
        <v>544</v>
      </c>
    </row>
    <row r="139" spans="1:24" ht="63">
      <c r="A139" s="2" t="s">
        <v>477</v>
      </c>
      <c r="B139" s="41" t="s">
        <v>216</v>
      </c>
      <c r="C139" s="2" t="s">
        <v>217</v>
      </c>
      <c r="D139" s="1" t="s">
        <v>31</v>
      </c>
      <c r="E139" s="1" t="s">
        <v>31</v>
      </c>
      <c r="F139" s="1" t="s">
        <v>31</v>
      </c>
      <c r="G139" s="1" t="s">
        <v>31</v>
      </c>
      <c r="H139" s="1" t="s">
        <v>31</v>
      </c>
      <c r="I139" s="1">
        <f t="shared" si="82"/>
        <v>0</v>
      </c>
      <c r="J139" s="1">
        <v>0</v>
      </c>
      <c r="K139" s="1">
        <v>0</v>
      </c>
      <c r="L139" s="50">
        <v>0</v>
      </c>
      <c r="M139" s="1">
        <v>0</v>
      </c>
      <c r="N139" s="1" t="s">
        <v>31</v>
      </c>
      <c r="O139" s="1" t="s">
        <v>31</v>
      </c>
      <c r="P139" s="1" t="s">
        <v>31</v>
      </c>
      <c r="Q139" s="1" t="s">
        <v>31</v>
      </c>
      <c r="R139" s="1" t="s">
        <v>31</v>
      </c>
      <c r="S139" s="1" t="s">
        <v>31</v>
      </c>
      <c r="T139" s="1" t="s">
        <v>31</v>
      </c>
      <c r="U139" s="1" t="s">
        <v>31</v>
      </c>
      <c r="V139" s="1" t="s">
        <v>31</v>
      </c>
      <c r="W139" s="1" t="s">
        <v>31</v>
      </c>
      <c r="X139" s="4" t="s">
        <v>545</v>
      </c>
    </row>
    <row r="140" spans="1:24" ht="94.5">
      <c r="A140" s="2" t="s">
        <v>478</v>
      </c>
      <c r="B140" s="59" t="s">
        <v>483</v>
      </c>
      <c r="C140" s="60" t="s">
        <v>484</v>
      </c>
      <c r="D140" s="1" t="s">
        <v>31</v>
      </c>
      <c r="E140" s="1" t="s">
        <v>31</v>
      </c>
      <c r="F140" s="1" t="s">
        <v>31</v>
      </c>
      <c r="G140" s="1" t="s">
        <v>31</v>
      </c>
      <c r="H140" s="1" t="s">
        <v>31</v>
      </c>
      <c r="I140" s="1">
        <f t="shared" si="82"/>
        <v>0</v>
      </c>
      <c r="J140" s="1">
        <v>0</v>
      </c>
      <c r="K140" s="1">
        <v>0</v>
      </c>
      <c r="L140" s="50">
        <v>0</v>
      </c>
      <c r="M140" s="1">
        <v>0</v>
      </c>
      <c r="N140" s="1" t="s">
        <v>31</v>
      </c>
      <c r="O140" s="1" t="s">
        <v>31</v>
      </c>
      <c r="P140" s="1" t="s">
        <v>31</v>
      </c>
      <c r="Q140" s="1" t="s">
        <v>31</v>
      </c>
      <c r="R140" s="1" t="s">
        <v>31</v>
      </c>
      <c r="S140" s="1" t="s">
        <v>31</v>
      </c>
      <c r="T140" s="1" t="s">
        <v>31</v>
      </c>
      <c r="U140" s="1" t="s">
        <v>31</v>
      </c>
      <c r="V140" s="1" t="s">
        <v>31</v>
      </c>
      <c r="W140" s="1" t="s">
        <v>31</v>
      </c>
      <c r="X140" s="4" t="s">
        <v>546</v>
      </c>
    </row>
    <row r="141" spans="1:24" ht="63">
      <c r="A141" s="2" t="s">
        <v>479</v>
      </c>
      <c r="B141" s="41" t="s">
        <v>219</v>
      </c>
      <c r="C141" s="2" t="s">
        <v>220</v>
      </c>
      <c r="D141" s="1" t="s">
        <v>31</v>
      </c>
      <c r="E141" s="1" t="s">
        <v>31</v>
      </c>
      <c r="F141" s="1" t="s">
        <v>31</v>
      </c>
      <c r="G141" s="1" t="s">
        <v>31</v>
      </c>
      <c r="H141" s="1" t="s">
        <v>31</v>
      </c>
      <c r="I141" s="1">
        <f t="shared" si="82"/>
        <v>0</v>
      </c>
      <c r="J141" s="1">
        <v>0</v>
      </c>
      <c r="K141" s="1">
        <v>0</v>
      </c>
      <c r="L141" s="50">
        <v>0</v>
      </c>
      <c r="M141" s="1">
        <v>0</v>
      </c>
      <c r="N141" s="1" t="s">
        <v>31</v>
      </c>
      <c r="O141" s="1" t="s">
        <v>31</v>
      </c>
      <c r="P141" s="1" t="s">
        <v>31</v>
      </c>
      <c r="Q141" s="1" t="s">
        <v>31</v>
      </c>
      <c r="R141" s="1" t="s">
        <v>31</v>
      </c>
      <c r="S141" s="1" t="s">
        <v>31</v>
      </c>
      <c r="T141" s="1" t="s">
        <v>31</v>
      </c>
      <c r="U141" s="1" t="s">
        <v>31</v>
      </c>
      <c r="V141" s="1" t="s">
        <v>31</v>
      </c>
      <c r="W141" s="1" t="s">
        <v>31</v>
      </c>
      <c r="X141" s="4" t="s">
        <v>547</v>
      </c>
    </row>
    <row r="142" spans="1:24" ht="63">
      <c r="A142" s="2" t="s">
        <v>480</v>
      </c>
      <c r="B142" s="41" t="s">
        <v>222</v>
      </c>
      <c r="C142" s="2" t="s">
        <v>223</v>
      </c>
      <c r="D142" s="1" t="s">
        <v>31</v>
      </c>
      <c r="E142" s="1" t="s">
        <v>31</v>
      </c>
      <c r="F142" s="1" t="s">
        <v>31</v>
      </c>
      <c r="G142" s="1" t="s">
        <v>31</v>
      </c>
      <c r="H142" s="1" t="s">
        <v>31</v>
      </c>
      <c r="I142" s="1">
        <f t="shared" si="82"/>
        <v>0.79</v>
      </c>
      <c r="J142" s="1">
        <v>0</v>
      </c>
      <c r="K142" s="1">
        <v>0</v>
      </c>
      <c r="L142" s="50">
        <v>0.79</v>
      </c>
      <c r="M142" s="1">
        <v>0</v>
      </c>
      <c r="N142" s="1" t="s">
        <v>31</v>
      </c>
      <c r="O142" s="1" t="s">
        <v>31</v>
      </c>
      <c r="P142" s="1" t="s">
        <v>31</v>
      </c>
      <c r="Q142" s="1" t="s">
        <v>31</v>
      </c>
      <c r="R142" s="1" t="s">
        <v>31</v>
      </c>
      <c r="S142" s="1" t="s">
        <v>31</v>
      </c>
      <c r="T142" s="1" t="s">
        <v>31</v>
      </c>
      <c r="U142" s="1" t="s">
        <v>31</v>
      </c>
      <c r="V142" s="1" t="s">
        <v>31</v>
      </c>
      <c r="W142" s="1" t="s">
        <v>31</v>
      </c>
      <c r="X142" s="39" t="s">
        <v>548</v>
      </c>
    </row>
    <row r="143" spans="1:24" ht="47.25">
      <c r="A143" s="2" t="s">
        <v>481</v>
      </c>
      <c r="B143" s="62" t="s">
        <v>225</v>
      </c>
      <c r="C143" s="64" t="s">
        <v>226</v>
      </c>
      <c r="D143" s="1" t="s">
        <v>31</v>
      </c>
      <c r="E143" s="1" t="s">
        <v>31</v>
      </c>
      <c r="F143" s="1" t="s">
        <v>31</v>
      </c>
      <c r="G143" s="1" t="s">
        <v>31</v>
      </c>
      <c r="H143" s="1" t="s">
        <v>31</v>
      </c>
      <c r="I143" s="1">
        <f t="shared" si="82"/>
        <v>2.06</v>
      </c>
      <c r="J143" s="1">
        <v>0</v>
      </c>
      <c r="K143" s="1">
        <v>0</v>
      </c>
      <c r="L143" s="50">
        <v>2.06</v>
      </c>
      <c r="M143" s="1">
        <v>0</v>
      </c>
      <c r="N143" s="1" t="s">
        <v>31</v>
      </c>
      <c r="O143" s="1" t="s">
        <v>31</v>
      </c>
      <c r="P143" s="1" t="s">
        <v>31</v>
      </c>
      <c r="Q143" s="1" t="s">
        <v>31</v>
      </c>
      <c r="R143" s="1" t="s">
        <v>31</v>
      </c>
      <c r="S143" s="1" t="s">
        <v>31</v>
      </c>
      <c r="T143" s="1" t="s">
        <v>31</v>
      </c>
      <c r="U143" s="1" t="s">
        <v>31</v>
      </c>
      <c r="V143" s="1" t="s">
        <v>31</v>
      </c>
      <c r="W143" s="1" t="s">
        <v>31</v>
      </c>
      <c r="X143" s="4" t="s">
        <v>227</v>
      </c>
    </row>
    <row r="144" spans="1:24" ht="63">
      <c r="A144" s="2" t="s">
        <v>482</v>
      </c>
      <c r="B144" s="41" t="s">
        <v>229</v>
      </c>
      <c r="C144" s="2" t="s">
        <v>230</v>
      </c>
      <c r="D144" s="1" t="s">
        <v>31</v>
      </c>
      <c r="E144" s="1" t="s">
        <v>31</v>
      </c>
      <c r="F144" s="1" t="s">
        <v>31</v>
      </c>
      <c r="G144" s="1" t="s">
        <v>31</v>
      </c>
      <c r="H144" s="1" t="s">
        <v>31</v>
      </c>
      <c r="I144" s="1">
        <f t="shared" si="82"/>
        <v>0.39</v>
      </c>
      <c r="J144" s="1">
        <v>0</v>
      </c>
      <c r="K144" s="1">
        <v>0</v>
      </c>
      <c r="L144" s="50">
        <v>0.39</v>
      </c>
      <c r="M144" s="1">
        <v>0</v>
      </c>
      <c r="N144" s="1" t="s">
        <v>31</v>
      </c>
      <c r="O144" s="1" t="s">
        <v>31</v>
      </c>
      <c r="P144" s="1" t="s">
        <v>31</v>
      </c>
      <c r="Q144" s="1" t="s">
        <v>31</v>
      </c>
      <c r="R144" s="1" t="s">
        <v>31</v>
      </c>
      <c r="S144" s="1" t="s">
        <v>31</v>
      </c>
      <c r="T144" s="1" t="s">
        <v>31</v>
      </c>
      <c r="U144" s="1" t="s">
        <v>31</v>
      </c>
      <c r="V144" s="1" t="s">
        <v>31</v>
      </c>
      <c r="W144" s="1" t="s">
        <v>31</v>
      </c>
      <c r="X144" s="4" t="s">
        <v>231</v>
      </c>
    </row>
    <row r="145" spans="1:24" ht="63">
      <c r="A145" s="2" t="s">
        <v>485</v>
      </c>
      <c r="B145" s="41" t="s">
        <v>233</v>
      </c>
      <c r="C145" s="2" t="s">
        <v>234</v>
      </c>
      <c r="D145" s="1" t="s">
        <v>31</v>
      </c>
      <c r="E145" s="1" t="s">
        <v>31</v>
      </c>
      <c r="F145" s="1" t="s">
        <v>31</v>
      </c>
      <c r="G145" s="1" t="s">
        <v>31</v>
      </c>
      <c r="H145" s="1" t="s">
        <v>31</v>
      </c>
      <c r="I145" s="1">
        <f t="shared" si="82"/>
        <v>0.40799999999999997</v>
      </c>
      <c r="J145" s="1">
        <v>0</v>
      </c>
      <c r="K145" s="1">
        <v>0</v>
      </c>
      <c r="L145" s="50">
        <v>0.40799999999999997</v>
      </c>
      <c r="M145" s="1">
        <v>0</v>
      </c>
      <c r="N145" s="1" t="s">
        <v>31</v>
      </c>
      <c r="O145" s="1" t="s">
        <v>31</v>
      </c>
      <c r="P145" s="1" t="s">
        <v>31</v>
      </c>
      <c r="Q145" s="1" t="s">
        <v>31</v>
      </c>
      <c r="R145" s="1" t="s">
        <v>31</v>
      </c>
      <c r="S145" s="1" t="s">
        <v>31</v>
      </c>
      <c r="T145" s="1" t="s">
        <v>31</v>
      </c>
      <c r="U145" s="1" t="s">
        <v>31</v>
      </c>
      <c r="V145" s="1" t="s">
        <v>31</v>
      </c>
      <c r="W145" s="1" t="s">
        <v>31</v>
      </c>
      <c r="X145" s="4" t="s">
        <v>235</v>
      </c>
    </row>
    <row r="146" spans="1:24" ht="31.5">
      <c r="A146" s="43" t="s">
        <v>239</v>
      </c>
      <c r="B146" s="39" t="s">
        <v>240</v>
      </c>
      <c r="C146" s="43" t="s">
        <v>33</v>
      </c>
      <c r="D146" s="50" t="s">
        <v>31</v>
      </c>
      <c r="E146" s="1" t="s">
        <v>31</v>
      </c>
      <c r="F146" s="1" t="s">
        <v>31</v>
      </c>
      <c r="G146" s="1" t="s">
        <v>31</v>
      </c>
      <c r="H146" s="1" t="s">
        <v>31</v>
      </c>
      <c r="I146" s="1" t="s">
        <v>31</v>
      </c>
      <c r="J146" s="1" t="s">
        <v>31</v>
      </c>
      <c r="K146" s="1" t="s">
        <v>31</v>
      </c>
      <c r="L146" s="1" t="s">
        <v>31</v>
      </c>
      <c r="M146" s="1" t="s">
        <v>31</v>
      </c>
      <c r="N146" s="1" t="s">
        <v>31</v>
      </c>
      <c r="O146" s="1" t="s">
        <v>31</v>
      </c>
      <c r="P146" s="1" t="s">
        <v>31</v>
      </c>
      <c r="Q146" s="1" t="s">
        <v>31</v>
      </c>
      <c r="R146" s="1" t="s">
        <v>31</v>
      </c>
      <c r="S146" s="1" t="s">
        <v>31</v>
      </c>
      <c r="T146" s="1" t="s">
        <v>31</v>
      </c>
      <c r="U146" s="1" t="s">
        <v>31</v>
      </c>
      <c r="V146" s="1" t="s">
        <v>31</v>
      </c>
      <c r="W146" s="1" t="s">
        <v>31</v>
      </c>
      <c r="X146" s="70" t="s">
        <v>31</v>
      </c>
    </row>
    <row r="147" spans="1:24">
      <c r="A147" s="2" t="s">
        <v>241</v>
      </c>
      <c r="B147" s="49" t="s">
        <v>242</v>
      </c>
      <c r="C147" s="43" t="s">
        <v>33</v>
      </c>
      <c r="D147" s="1">
        <f>SUM(D148:D160)</f>
        <v>5.2999999999999989</v>
      </c>
      <c r="E147" s="1">
        <f t="shared" ref="E147:M147" si="95">SUM(E148:E160)</f>
        <v>0</v>
      </c>
      <c r="F147" s="1">
        <f t="shared" si="95"/>
        <v>0</v>
      </c>
      <c r="G147" s="1">
        <f t="shared" si="95"/>
        <v>5.2999999999999989</v>
      </c>
      <c r="H147" s="1">
        <f t="shared" si="95"/>
        <v>0</v>
      </c>
      <c r="I147" s="1">
        <f t="shared" si="95"/>
        <v>9.902000000000001</v>
      </c>
      <c r="J147" s="1">
        <f t="shared" si="95"/>
        <v>0</v>
      </c>
      <c r="K147" s="1">
        <f t="shared" si="95"/>
        <v>0</v>
      </c>
      <c r="L147" s="1">
        <f t="shared" si="95"/>
        <v>9.902000000000001</v>
      </c>
      <c r="M147" s="1">
        <f t="shared" si="95"/>
        <v>0</v>
      </c>
      <c r="N147" s="1">
        <f>I147-D147</f>
        <v>4.6020000000000021</v>
      </c>
      <c r="O147" s="1">
        <f>N147/D147*100</f>
        <v>86.830188679245339</v>
      </c>
      <c r="P147" s="1">
        <f>J147-E147</f>
        <v>0</v>
      </c>
      <c r="Q147" s="1" t="e">
        <f>P147/E147*100</f>
        <v>#DIV/0!</v>
      </c>
      <c r="R147" s="1">
        <f>K147-F147</f>
        <v>0</v>
      </c>
      <c r="S147" s="1" t="e">
        <f>R147/F147*100</f>
        <v>#DIV/0!</v>
      </c>
      <c r="T147" s="1">
        <f>L147-G147</f>
        <v>4.6020000000000021</v>
      </c>
      <c r="U147" s="1">
        <f>T147/G147*100</f>
        <v>86.830188679245339</v>
      </c>
      <c r="V147" s="1">
        <f>M147-H147</f>
        <v>0</v>
      </c>
      <c r="W147" s="1" t="e">
        <f>V147/H147*100</f>
        <v>#DIV/0!</v>
      </c>
      <c r="X147" s="70" t="s">
        <v>31</v>
      </c>
    </row>
    <row r="148" spans="1:24" ht="31.5">
      <c r="A148" s="2" t="s">
        <v>243</v>
      </c>
      <c r="B148" s="45" t="s">
        <v>265</v>
      </c>
      <c r="C148" s="45" t="s">
        <v>266</v>
      </c>
      <c r="D148" s="1">
        <f>SUM(E148:H148)</f>
        <v>0.1</v>
      </c>
      <c r="E148" s="1">
        <v>0</v>
      </c>
      <c r="F148" s="1">
        <v>0</v>
      </c>
      <c r="G148" s="1">
        <v>0.1</v>
      </c>
      <c r="H148" s="1">
        <v>0</v>
      </c>
      <c r="I148" s="1">
        <f t="shared" ref="I148:I160" si="96">SUM(J148:M148)</f>
        <v>0.36799999999999999</v>
      </c>
      <c r="J148" s="1">
        <v>0</v>
      </c>
      <c r="K148" s="1">
        <v>0</v>
      </c>
      <c r="L148" s="1">
        <v>0.36799999999999999</v>
      </c>
      <c r="M148" s="1">
        <v>0</v>
      </c>
      <c r="N148" s="1">
        <f>I148-D148</f>
        <v>0.26800000000000002</v>
      </c>
      <c r="O148" s="1">
        <f>N148/D148*100</f>
        <v>268</v>
      </c>
      <c r="P148" s="1">
        <f>J148-E148</f>
        <v>0</v>
      </c>
      <c r="Q148" s="1" t="e">
        <f>P148/E148*100</f>
        <v>#DIV/0!</v>
      </c>
      <c r="R148" s="1">
        <f>K148-F148</f>
        <v>0</v>
      </c>
      <c r="S148" s="1" t="e">
        <f>R148/F148*100</f>
        <v>#DIV/0!</v>
      </c>
      <c r="T148" s="1">
        <f>L148-G148</f>
        <v>0.26800000000000002</v>
      </c>
      <c r="U148" s="1">
        <f>T148/G148*100</f>
        <v>268</v>
      </c>
      <c r="V148" s="1">
        <f>M148-H148</f>
        <v>0</v>
      </c>
      <c r="W148" s="1" t="e">
        <f>V148/H148*100</f>
        <v>#DIV/0!</v>
      </c>
      <c r="X148" s="75" t="s">
        <v>267</v>
      </c>
    </row>
    <row r="149" spans="1:24" ht="31.5">
      <c r="A149" s="2" t="s">
        <v>247</v>
      </c>
      <c r="B149" s="42" t="s">
        <v>422</v>
      </c>
      <c r="C149" s="33" t="s">
        <v>423</v>
      </c>
      <c r="D149" s="1">
        <f>SUM(E149:H149)</f>
        <v>1.49</v>
      </c>
      <c r="E149" s="1">
        <v>0</v>
      </c>
      <c r="F149" s="1">
        <v>0</v>
      </c>
      <c r="G149" s="1">
        <v>1.49</v>
      </c>
      <c r="H149" s="1">
        <v>0</v>
      </c>
      <c r="I149" s="1">
        <f t="shared" si="96"/>
        <v>0</v>
      </c>
      <c r="J149" s="1">
        <v>0</v>
      </c>
      <c r="K149" s="1">
        <v>0</v>
      </c>
      <c r="L149" s="1">
        <v>0</v>
      </c>
      <c r="M149" s="1">
        <v>0</v>
      </c>
      <c r="N149" s="1">
        <f>I149-D149</f>
        <v>-1.49</v>
      </c>
      <c r="O149" s="1">
        <f>N149/D149*100</f>
        <v>-100</v>
      </c>
      <c r="P149" s="1">
        <f>J149-E149</f>
        <v>0</v>
      </c>
      <c r="Q149" s="1" t="e">
        <f>P149/E149*100</f>
        <v>#DIV/0!</v>
      </c>
      <c r="R149" s="1">
        <f>K149-F149</f>
        <v>0</v>
      </c>
      <c r="S149" s="1" t="e">
        <f>R149/F149*100</f>
        <v>#DIV/0!</v>
      </c>
      <c r="T149" s="1">
        <f>L149-G149</f>
        <v>-1.49</v>
      </c>
      <c r="U149" s="1">
        <f>T149/G149*100</f>
        <v>-100</v>
      </c>
      <c r="V149" s="1">
        <f>M149-H149</f>
        <v>0</v>
      </c>
      <c r="W149" s="1" t="e">
        <f>V149/H149*100</f>
        <v>#DIV/0!</v>
      </c>
      <c r="X149" s="4" t="s">
        <v>427</v>
      </c>
    </row>
    <row r="150" spans="1:24" ht="31.5">
      <c r="A150" s="2" t="s">
        <v>251</v>
      </c>
      <c r="B150" s="45" t="s">
        <v>265</v>
      </c>
      <c r="C150" s="45" t="s">
        <v>269</v>
      </c>
      <c r="D150" s="1">
        <f>SUM(E150:H150)</f>
        <v>0.1</v>
      </c>
      <c r="E150" s="1">
        <v>0</v>
      </c>
      <c r="F150" s="1">
        <v>0</v>
      </c>
      <c r="G150" s="1">
        <v>0.1</v>
      </c>
      <c r="H150" s="1">
        <v>0</v>
      </c>
      <c r="I150" s="1">
        <f t="shared" si="96"/>
        <v>0.36799999999999999</v>
      </c>
      <c r="J150" s="1">
        <v>0</v>
      </c>
      <c r="K150" s="1">
        <v>0</v>
      </c>
      <c r="L150" s="1">
        <v>0.36799999999999999</v>
      </c>
      <c r="M150" s="1">
        <v>0</v>
      </c>
      <c r="N150" s="1">
        <f>I150-D150</f>
        <v>0.26800000000000002</v>
      </c>
      <c r="O150" s="1">
        <f>N150/D150*100</f>
        <v>268</v>
      </c>
      <c r="P150" s="1">
        <f>J150-E150</f>
        <v>0</v>
      </c>
      <c r="Q150" s="1" t="e">
        <f>P150/E150*100</f>
        <v>#DIV/0!</v>
      </c>
      <c r="R150" s="1">
        <f>K150-F150</f>
        <v>0</v>
      </c>
      <c r="S150" s="1" t="e">
        <f>R150/F150*100</f>
        <v>#DIV/0!</v>
      </c>
      <c r="T150" s="1">
        <f>L150-G150</f>
        <v>0.26800000000000002</v>
      </c>
      <c r="U150" s="1">
        <f>T150/G150*100</f>
        <v>268</v>
      </c>
      <c r="V150" s="1">
        <f>M150-H150</f>
        <v>0</v>
      </c>
      <c r="W150" s="1" t="e">
        <f>V150/H150*100</f>
        <v>#DIV/0!</v>
      </c>
      <c r="X150" s="4" t="s">
        <v>270</v>
      </c>
    </row>
    <row r="151" spans="1:24">
      <c r="A151" s="2" t="s">
        <v>252</v>
      </c>
      <c r="B151" s="76" t="s">
        <v>244</v>
      </c>
      <c r="C151" s="33" t="s">
        <v>245</v>
      </c>
      <c r="D151" s="1">
        <f>SUM(E151:H151)</f>
        <v>0.68</v>
      </c>
      <c r="E151" s="1">
        <v>0</v>
      </c>
      <c r="F151" s="1">
        <v>0</v>
      </c>
      <c r="G151" s="1">
        <v>0.68</v>
      </c>
      <c r="H151" s="1">
        <v>0</v>
      </c>
      <c r="I151" s="1">
        <f t="shared" si="96"/>
        <v>2.36</v>
      </c>
      <c r="J151" s="1">
        <v>0</v>
      </c>
      <c r="K151" s="1">
        <v>0</v>
      </c>
      <c r="L151" s="1">
        <v>2.36</v>
      </c>
      <c r="M151" s="1">
        <v>0</v>
      </c>
      <c r="N151" s="1">
        <f>I151-D151</f>
        <v>1.6799999999999997</v>
      </c>
      <c r="O151" s="1">
        <f>N151/D151*100</f>
        <v>247.05882352941168</v>
      </c>
      <c r="P151" s="1">
        <f>J151-E151</f>
        <v>0</v>
      </c>
      <c r="Q151" s="1" t="e">
        <f>P151/E151*100</f>
        <v>#DIV/0!</v>
      </c>
      <c r="R151" s="1">
        <f>K151-F151</f>
        <v>0</v>
      </c>
      <c r="S151" s="1" t="e">
        <f>R151/F151*100</f>
        <v>#DIV/0!</v>
      </c>
      <c r="T151" s="1">
        <f>L151-G151</f>
        <v>1.6799999999999997</v>
      </c>
      <c r="U151" s="1">
        <f>T151/G151*100</f>
        <v>247.05882352941168</v>
      </c>
      <c r="V151" s="1">
        <f>M151-H151</f>
        <v>0</v>
      </c>
      <c r="W151" s="1" t="e">
        <f>V151/H151*100</f>
        <v>#DIV/0!</v>
      </c>
      <c r="X151" s="4" t="s">
        <v>246</v>
      </c>
    </row>
    <row r="152" spans="1:24">
      <c r="A152" s="2" t="s">
        <v>256</v>
      </c>
      <c r="B152" s="52" t="s">
        <v>257</v>
      </c>
      <c r="C152" s="4" t="s">
        <v>258</v>
      </c>
      <c r="D152" s="1">
        <f t="shared" ref="D152:D159" si="97">SUM(E152:H152)</f>
        <v>0.72</v>
      </c>
      <c r="E152" s="1">
        <v>0</v>
      </c>
      <c r="F152" s="1">
        <v>0</v>
      </c>
      <c r="G152" s="1">
        <v>0.72</v>
      </c>
      <c r="H152" s="1">
        <v>0</v>
      </c>
      <c r="I152" s="1">
        <f t="shared" si="96"/>
        <v>0.72</v>
      </c>
      <c r="J152" s="1">
        <v>0</v>
      </c>
      <c r="K152" s="1">
        <v>0</v>
      </c>
      <c r="L152" s="1">
        <v>0.72</v>
      </c>
      <c r="M152" s="1">
        <v>0</v>
      </c>
      <c r="N152" s="1">
        <f t="shared" ref="N152:N159" si="98">I152-D152</f>
        <v>0</v>
      </c>
      <c r="O152" s="1">
        <f t="shared" ref="O152:O159" si="99">N152/D152*100</f>
        <v>0</v>
      </c>
      <c r="P152" s="1">
        <f t="shared" ref="P152:P159" si="100">J152-E152</f>
        <v>0</v>
      </c>
      <c r="Q152" s="1" t="e">
        <f t="shared" ref="Q152:Q159" si="101">P152/E152*100</f>
        <v>#DIV/0!</v>
      </c>
      <c r="R152" s="1">
        <f t="shared" ref="R152:R159" si="102">K152-F152</f>
        <v>0</v>
      </c>
      <c r="S152" s="1" t="e">
        <f t="shared" ref="S152:S159" si="103">R152/F152*100</f>
        <v>#DIV/0!</v>
      </c>
      <c r="T152" s="1">
        <f t="shared" ref="T152:T159" si="104">L152-G152</f>
        <v>0</v>
      </c>
      <c r="U152" s="1">
        <f t="shared" ref="U152:U159" si="105">T152/G152*100</f>
        <v>0</v>
      </c>
      <c r="V152" s="1">
        <f t="shared" ref="V152:V159" si="106">M152-H152</f>
        <v>0</v>
      </c>
      <c r="W152" s="1" t="e">
        <f t="shared" ref="W152:W159" si="107">V152/H152*100</f>
        <v>#DIV/0!</v>
      </c>
      <c r="X152" s="4" t="s">
        <v>259</v>
      </c>
    </row>
    <row r="153" spans="1:24" ht="31.5">
      <c r="A153" s="2" t="s">
        <v>260</v>
      </c>
      <c r="B153" s="76" t="s">
        <v>248</v>
      </c>
      <c r="C153" s="33" t="s">
        <v>249</v>
      </c>
      <c r="D153" s="1">
        <f t="shared" si="97"/>
        <v>0.72</v>
      </c>
      <c r="E153" s="1">
        <v>0</v>
      </c>
      <c r="F153" s="1">
        <v>0</v>
      </c>
      <c r="G153" s="1">
        <v>0.72</v>
      </c>
      <c r="H153" s="1">
        <v>0</v>
      </c>
      <c r="I153" s="1">
        <f t="shared" si="96"/>
        <v>0.72</v>
      </c>
      <c r="J153" s="1">
        <v>0</v>
      </c>
      <c r="K153" s="1">
        <v>0</v>
      </c>
      <c r="L153" s="1">
        <v>0.72</v>
      </c>
      <c r="M153" s="1">
        <v>0</v>
      </c>
      <c r="N153" s="1">
        <f t="shared" si="98"/>
        <v>0</v>
      </c>
      <c r="O153" s="1">
        <f t="shared" si="99"/>
        <v>0</v>
      </c>
      <c r="P153" s="1">
        <f t="shared" si="100"/>
        <v>0</v>
      </c>
      <c r="Q153" s="1" t="e">
        <f t="shared" si="101"/>
        <v>#DIV/0!</v>
      </c>
      <c r="R153" s="1">
        <f t="shared" si="102"/>
        <v>0</v>
      </c>
      <c r="S153" s="1" t="e">
        <f t="shared" si="103"/>
        <v>#DIV/0!</v>
      </c>
      <c r="T153" s="1">
        <f t="shared" si="104"/>
        <v>0</v>
      </c>
      <c r="U153" s="1">
        <f t="shared" si="105"/>
        <v>0</v>
      </c>
      <c r="V153" s="1">
        <f t="shared" si="106"/>
        <v>0</v>
      </c>
      <c r="W153" s="1" t="e">
        <f t="shared" si="107"/>
        <v>#DIV/0!</v>
      </c>
      <c r="X153" s="4" t="s">
        <v>250</v>
      </c>
    </row>
    <row r="154" spans="1:24" ht="31.5">
      <c r="A154" s="2" t="s">
        <v>264</v>
      </c>
      <c r="B154" s="45" t="s">
        <v>265</v>
      </c>
      <c r="C154" s="45" t="s">
        <v>272</v>
      </c>
      <c r="D154" s="1">
        <f t="shared" si="97"/>
        <v>0.1</v>
      </c>
      <c r="E154" s="1">
        <v>0</v>
      </c>
      <c r="F154" s="1">
        <v>0</v>
      </c>
      <c r="G154" s="1">
        <v>0.1</v>
      </c>
      <c r="H154" s="1">
        <v>0</v>
      </c>
      <c r="I154" s="1">
        <f t="shared" si="96"/>
        <v>0.36799999999999999</v>
      </c>
      <c r="J154" s="1">
        <v>0</v>
      </c>
      <c r="K154" s="1">
        <v>0</v>
      </c>
      <c r="L154" s="1">
        <v>0.36799999999999999</v>
      </c>
      <c r="M154" s="1">
        <v>0</v>
      </c>
      <c r="N154" s="1">
        <f t="shared" si="98"/>
        <v>0.26800000000000002</v>
      </c>
      <c r="O154" s="1">
        <f t="shared" si="99"/>
        <v>268</v>
      </c>
      <c r="P154" s="1">
        <f t="shared" si="100"/>
        <v>0</v>
      </c>
      <c r="Q154" s="1" t="e">
        <f t="shared" si="101"/>
        <v>#DIV/0!</v>
      </c>
      <c r="R154" s="1">
        <f t="shared" si="102"/>
        <v>0</v>
      </c>
      <c r="S154" s="1" t="e">
        <f t="shared" si="103"/>
        <v>#DIV/0!</v>
      </c>
      <c r="T154" s="1">
        <f t="shared" si="104"/>
        <v>0.26800000000000002</v>
      </c>
      <c r="U154" s="1">
        <f t="shared" si="105"/>
        <v>268</v>
      </c>
      <c r="V154" s="1">
        <f t="shared" si="106"/>
        <v>0</v>
      </c>
      <c r="W154" s="1" t="e">
        <f t="shared" si="107"/>
        <v>#DIV/0!</v>
      </c>
      <c r="X154" s="4" t="s">
        <v>273</v>
      </c>
    </row>
    <row r="155" spans="1:24" ht="31.5">
      <c r="A155" s="2" t="s">
        <v>268</v>
      </c>
      <c r="B155" s="45" t="s">
        <v>265</v>
      </c>
      <c r="C155" s="45" t="s">
        <v>275</v>
      </c>
      <c r="D155" s="1">
        <f t="shared" si="97"/>
        <v>0.1</v>
      </c>
      <c r="E155" s="1">
        <v>0</v>
      </c>
      <c r="F155" s="1">
        <v>0</v>
      </c>
      <c r="G155" s="1">
        <v>0.1</v>
      </c>
      <c r="H155" s="1">
        <v>0</v>
      </c>
      <c r="I155" s="1">
        <f t="shared" si="96"/>
        <v>0.36799999999999999</v>
      </c>
      <c r="J155" s="1">
        <v>0</v>
      </c>
      <c r="K155" s="1">
        <v>0</v>
      </c>
      <c r="L155" s="1">
        <v>0.36799999999999999</v>
      </c>
      <c r="M155" s="1">
        <v>0</v>
      </c>
      <c r="N155" s="1">
        <f t="shared" si="98"/>
        <v>0.26800000000000002</v>
      </c>
      <c r="O155" s="1">
        <f t="shared" si="99"/>
        <v>268</v>
      </c>
      <c r="P155" s="1">
        <f t="shared" si="100"/>
        <v>0</v>
      </c>
      <c r="Q155" s="1" t="e">
        <f t="shared" si="101"/>
        <v>#DIV/0!</v>
      </c>
      <c r="R155" s="1">
        <f t="shared" si="102"/>
        <v>0</v>
      </c>
      <c r="S155" s="1" t="e">
        <f t="shared" si="103"/>
        <v>#DIV/0!</v>
      </c>
      <c r="T155" s="1">
        <f t="shared" si="104"/>
        <v>0.26800000000000002</v>
      </c>
      <c r="U155" s="1">
        <f t="shared" si="105"/>
        <v>268</v>
      </c>
      <c r="V155" s="1">
        <f t="shared" si="106"/>
        <v>0</v>
      </c>
      <c r="W155" s="1" t="e">
        <f t="shared" si="107"/>
        <v>#DIV/0!</v>
      </c>
      <c r="X155" s="4" t="s">
        <v>276</v>
      </c>
    </row>
    <row r="156" spans="1:24" ht="31.5">
      <c r="A156" s="2" t="s">
        <v>271</v>
      </c>
      <c r="B156" s="53" t="s">
        <v>253</v>
      </c>
      <c r="C156" s="33" t="s">
        <v>254</v>
      </c>
      <c r="D156" s="1">
        <f t="shared" si="97"/>
        <v>0.1</v>
      </c>
      <c r="E156" s="1">
        <v>0</v>
      </c>
      <c r="F156" s="1">
        <v>0</v>
      </c>
      <c r="G156" s="1">
        <v>0.1</v>
      </c>
      <c r="H156" s="1">
        <v>0</v>
      </c>
      <c r="I156" s="1">
        <f t="shared" si="96"/>
        <v>0.23</v>
      </c>
      <c r="J156" s="1">
        <v>0</v>
      </c>
      <c r="K156" s="1">
        <v>0</v>
      </c>
      <c r="L156" s="1">
        <v>0.23</v>
      </c>
      <c r="M156" s="1">
        <v>0</v>
      </c>
      <c r="N156" s="1">
        <f t="shared" si="98"/>
        <v>0.13</v>
      </c>
      <c r="O156" s="1">
        <f t="shared" si="99"/>
        <v>130</v>
      </c>
      <c r="P156" s="1">
        <f t="shared" si="100"/>
        <v>0</v>
      </c>
      <c r="Q156" s="1" t="e">
        <f t="shared" si="101"/>
        <v>#DIV/0!</v>
      </c>
      <c r="R156" s="1">
        <f t="shared" si="102"/>
        <v>0</v>
      </c>
      <c r="S156" s="1" t="e">
        <f t="shared" si="103"/>
        <v>#DIV/0!</v>
      </c>
      <c r="T156" s="1">
        <f t="shared" si="104"/>
        <v>0.13</v>
      </c>
      <c r="U156" s="1">
        <f t="shared" si="105"/>
        <v>130</v>
      </c>
      <c r="V156" s="1">
        <f t="shared" si="106"/>
        <v>0</v>
      </c>
      <c r="W156" s="1" t="e">
        <f t="shared" si="107"/>
        <v>#DIV/0!</v>
      </c>
      <c r="X156" s="4" t="s">
        <v>255</v>
      </c>
    </row>
    <row r="157" spans="1:24" ht="31.5">
      <c r="A157" s="2" t="s">
        <v>274</v>
      </c>
      <c r="B157" s="59" t="s">
        <v>278</v>
      </c>
      <c r="C157" s="60" t="s">
        <v>279</v>
      </c>
      <c r="D157" s="1">
        <f t="shared" si="97"/>
        <v>0.6</v>
      </c>
      <c r="E157" s="1">
        <v>0</v>
      </c>
      <c r="F157" s="1">
        <v>0</v>
      </c>
      <c r="G157" s="1">
        <v>0.6</v>
      </c>
      <c r="H157" s="1">
        <v>0</v>
      </c>
      <c r="I157" s="1">
        <f t="shared" si="96"/>
        <v>3.3100000000000005</v>
      </c>
      <c r="J157" s="1">
        <v>0</v>
      </c>
      <c r="K157" s="1">
        <v>0</v>
      </c>
      <c r="L157" s="1">
        <v>3.3100000000000005</v>
      </c>
      <c r="M157" s="1">
        <v>0</v>
      </c>
      <c r="N157" s="1">
        <f t="shared" si="98"/>
        <v>2.7100000000000004</v>
      </c>
      <c r="O157" s="1">
        <f t="shared" si="99"/>
        <v>451.66666666666674</v>
      </c>
      <c r="P157" s="1">
        <f t="shared" si="100"/>
        <v>0</v>
      </c>
      <c r="Q157" s="1" t="e">
        <f t="shared" si="101"/>
        <v>#DIV/0!</v>
      </c>
      <c r="R157" s="1">
        <f t="shared" si="102"/>
        <v>0</v>
      </c>
      <c r="S157" s="1" t="e">
        <f t="shared" si="103"/>
        <v>#DIV/0!</v>
      </c>
      <c r="T157" s="1">
        <f t="shared" si="104"/>
        <v>2.7100000000000004</v>
      </c>
      <c r="U157" s="1">
        <f t="shared" si="105"/>
        <v>451.66666666666674</v>
      </c>
      <c r="V157" s="1">
        <f t="shared" si="106"/>
        <v>0</v>
      </c>
      <c r="W157" s="1" t="e">
        <f t="shared" si="107"/>
        <v>#DIV/0!</v>
      </c>
      <c r="X157" s="4" t="s">
        <v>280</v>
      </c>
    </row>
    <row r="158" spans="1:24" ht="31.5">
      <c r="A158" s="2" t="s">
        <v>277</v>
      </c>
      <c r="B158" s="77" t="s">
        <v>261</v>
      </c>
      <c r="C158" s="46" t="s">
        <v>262</v>
      </c>
      <c r="D158" s="1">
        <f t="shared" si="97"/>
        <v>0.49</v>
      </c>
      <c r="E158" s="1">
        <v>0</v>
      </c>
      <c r="F158" s="1">
        <v>0</v>
      </c>
      <c r="G158" s="1">
        <v>0.49</v>
      </c>
      <c r="H158" s="1">
        <v>0</v>
      </c>
      <c r="I158" s="1">
        <f t="shared" si="96"/>
        <v>0.62</v>
      </c>
      <c r="J158" s="1">
        <v>0</v>
      </c>
      <c r="K158" s="1">
        <v>0</v>
      </c>
      <c r="L158" s="1">
        <v>0.62</v>
      </c>
      <c r="M158" s="1">
        <v>0</v>
      </c>
      <c r="N158" s="1">
        <f t="shared" si="98"/>
        <v>0.13</v>
      </c>
      <c r="O158" s="1">
        <f t="shared" si="99"/>
        <v>26.530612244897959</v>
      </c>
      <c r="P158" s="1">
        <f t="shared" si="100"/>
        <v>0</v>
      </c>
      <c r="Q158" s="1" t="e">
        <f t="shared" si="101"/>
        <v>#DIV/0!</v>
      </c>
      <c r="R158" s="1">
        <f t="shared" si="102"/>
        <v>0</v>
      </c>
      <c r="S158" s="1" t="e">
        <f t="shared" si="103"/>
        <v>#DIV/0!</v>
      </c>
      <c r="T158" s="1">
        <f t="shared" si="104"/>
        <v>0.13</v>
      </c>
      <c r="U158" s="1">
        <f t="shared" si="105"/>
        <v>26.530612244897959</v>
      </c>
      <c r="V158" s="1">
        <f t="shared" si="106"/>
        <v>0</v>
      </c>
      <c r="W158" s="1" t="e">
        <f t="shared" si="107"/>
        <v>#DIV/0!</v>
      </c>
      <c r="X158" s="78" t="s">
        <v>263</v>
      </c>
    </row>
    <row r="159" spans="1:24" ht="31.5">
      <c r="A159" s="2" t="s">
        <v>313</v>
      </c>
      <c r="B159" s="76" t="s">
        <v>424</v>
      </c>
      <c r="C159" s="52" t="s">
        <v>425</v>
      </c>
      <c r="D159" s="1">
        <f t="shared" si="97"/>
        <v>0.1</v>
      </c>
      <c r="E159" s="1">
        <v>0</v>
      </c>
      <c r="F159" s="1">
        <v>0</v>
      </c>
      <c r="G159" s="1">
        <v>0.1</v>
      </c>
      <c r="H159" s="1">
        <v>0</v>
      </c>
      <c r="I159" s="1">
        <f t="shared" si="96"/>
        <v>0</v>
      </c>
      <c r="J159" s="1">
        <v>0</v>
      </c>
      <c r="K159" s="1">
        <v>0</v>
      </c>
      <c r="L159" s="1">
        <v>0</v>
      </c>
      <c r="M159" s="1">
        <v>0</v>
      </c>
      <c r="N159" s="1">
        <f t="shared" si="98"/>
        <v>-0.1</v>
      </c>
      <c r="O159" s="1">
        <f t="shared" si="99"/>
        <v>-100</v>
      </c>
      <c r="P159" s="1">
        <f t="shared" si="100"/>
        <v>0</v>
      </c>
      <c r="Q159" s="1" t="e">
        <f t="shared" si="101"/>
        <v>#DIV/0!</v>
      </c>
      <c r="R159" s="1">
        <f t="shared" si="102"/>
        <v>0</v>
      </c>
      <c r="S159" s="1" t="e">
        <f t="shared" si="103"/>
        <v>#DIV/0!</v>
      </c>
      <c r="T159" s="1">
        <f t="shared" si="104"/>
        <v>-0.1</v>
      </c>
      <c r="U159" s="1">
        <f t="shared" si="105"/>
        <v>-100</v>
      </c>
      <c r="V159" s="1">
        <f t="shared" si="106"/>
        <v>0</v>
      </c>
      <c r="W159" s="1" t="e">
        <f t="shared" si="107"/>
        <v>#DIV/0!</v>
      </c>
      <c r="X159" s="75" t="s">
        <v>267</v>
      </c>
    </row>
    <row r="160" spans="1:24" ht="31.5">
      <c r="A160" s="2" t="s">
        <v>426</v>
      </c>
      <c r="B160" s="4" t="s">
        <v>311</v>
      </c>
      <c r="C160" s="4" t="s">
        <v>312</v>
      </c>
      <c r="D160" s="1" t="s">
        <v>31</v>
      </c>
      <c r="E160" s="1" t="s">
        <v>31</v>
      </c>
      <c r="F160" s="1" t="s">
        <v>31</v>
      </c>
      <c r="G160" s="1" t="s">
        <v>31</v>
      </c>
      <c r="H160" s="1">
        <v>0</v>
      </c>
      <c r="I160" s="1">
        <f t="shared" si="96"/>
        <v>0.47</v>
      </c>
      <c r="J160" s="1">
        <v>0</v>
      </c>
      <c r="K160" s="1">
        <v>0</v>
      </c>
      <c r="L160" s="45">
        <v>0.47</v>
      </c>
      <c r="M160" s="1">
        <v>0</v>
      </c>
      <c r="N160" s="1" t="s">
        <v>31</v>
      </c>
      <c r="O160" s="1" t="s">
        <v>31</v>
      </c>
      <c r="P160" s="1" t="s">
        <v>31</v>
      </c>
      <c r="Q160" s="1" t="s">
        <v>31</v>
      </c>
      <c r="R160" s="1" t="s">
        <v>31</v>
      </c>
      <c r="S160" s="1" t="s">
        <v>31</v>
      </c>
      <c r="T160" s="1" t="s">
        <v>31</v>
      </c>
      <c r="U160" s="1" t="s">
        <v>31</v>
      </c>
      <c r="V160" s="1" t="s">
        <v>31</v>
      </c>
      <c r="W160" s="1" t="s">
        <v>31</v>
      </c>
      <c r="X160" s="4" t="s">
        <v>255</v>
      </c>
    </row>
  </sheetData>
  <mergeCells count="33">
    <mergeCell ref="I7:R7"/>
    <mergeCell ref="V2:X2"/>
    <mergeCell ref="A3:X3"/>
    <mergeCell ref="I4:J4"/>
    <mergeCell ref="K4:L4"/>
    <mergeCell ref="I6:R6"/>
    <mergeCell ref="L9:M9"/>
    <mergeCell ref="K11:S11"/>
    <mergeCell ref="K12:S12"/>
    <mergeCell ref="A14:A18"/>
    <mergeCell ref="B14:B18"/>
    <mergeCell ref="C14:C18"/>
    <mergeCell ref="D14:M14"/>
    <mergeCell ref="N14:W15"/>
    <mergeCell ref="E17:E18"/>
    <mergeCell ref="F17:F18"/>
    <mergeCell ref="L17:L18"/>
    <mergeCell ref="X14:X18"/>
    <mergeCell ref="D15:M15"/>
    <mergeCell ref="D16:H16"/>
    <mergeCell ref="I16:M16"/>
    <mergeCell ref="N16:O17"/>
    <mergeCell ref="P16:Q17"/>
    <mergeCell ref="R16:S17"/>
    <mergeCell ref="T16:U17"/>
    <mergeCell ref="V16:W17"/>
    <mergeCell ref="D17:D18"/>
    <mergeCell ref="M17:M18"/>
    <mergeCell ref="G17:G18"/>
    <mergeCell ref="H17:H18"/>
    <mergeCell ref="I17:I18"/>
    <mergeCell ref="J17:J18"/>
    <mergeCell ref="K17:K18"/>
  </mergeCells>
  <dataValidations count="1">
    <dataValidation type="textLength" operator="lessThanOrEqual" allowBlank="1" showInputMessage="1" showErrorMessage="1" errorTitle="Ошибка" error="Допускается ввод не более 900 символов!" sqref="B56 B110 B70">
      <formula1>900</formula1>
    </dataValidation>
  </dataValidations>
  <pageMargins left="0.39370078740157483" right="0.39370078740157483" top="0" bottom="0" header="0.31496062992125984" footer="0.31496062992125984"/>
  <pageSetup paperSize="9" scale="4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Свиклан</dc:creator>
  <cp:lastModifiedBy>Свиклан</cp:lastModifiedBy>
  <cp:lastPrinted>2024-11-13T11:28:13Z</cp:lastPrinted>
  <dcterms:created xsi:type="dcterms:W3CDTF">2024-08-26T09:07:57Z</dcterms:created>
  <dcterms:modified xsi:type="dcterms:W3CDTF">2025-02-14T07:49:26Z</dcterms:modified>
</cp:coreProperties>
</file>