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3_ОТЧЕТ ЗА 9 МЕСЯЦЕВ 2025г\J11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2" i="1" l="1"/>
  <c r="K132" i="1"/>
  <c r="L132" i="1"/>
  <c r="I111" i="1"/>
  <c r="I112" i="1"/>
  <c r="I113" i="1"/>
  <c r="I114" i="1"/>
  <c r="I115" i="1"/>
  <c r="I66" i="1"/>
  <c r="I67" i="1"/>
  <c r="I68" i="1"/>
  <c r="I40" i="1"/>
  <c r="I41" i="1"/>
  <c r="I42" i="1"/>
  <c r="I29" i="1"/>
  <c r="I119" i="1" l="1"/>
  <c r="I30" i="1"/>
  <c r="J26" i="1" l="1"/>
  <c r="K26" i="1"/>
  <c r="L26" i="1"/>
  <c r="M26" i="1"/>
  <c r="J53" i="1"/>
  <c r="J52" i="1" s="1"/>
  <c r="K53" i="1"/>
  <c r="K52" i="1" s="1"/>
  <c r="L53" i="1"/>
  <c r="L52" i="1" s="1"/>
  <c r="M53" i="1"/>
  <c r="M52" i="1" s="1"/>
  <c r="J50" i="1"/>
  <c r="K50" i="1"/>
  <c r="L50" i="1"/>
  <c r="M50" i="1"/>
  <c r="J36" i="1"/>
  <c r="J35" i="1" s="1"/>
  <c r="K36" i="1"/>
  <c r="K35" i="1" s="1"/>
  <c r="L36" i="1"/>
  <c r="L35" i="1" s="1"/>
  <c r="M36" i="1"/>
  <c r="I43" i="1"/>
  <c r="I44" i="1"/>
  <c r="I45" i="1"/>
  <c r="I69" i="1"/>
  <c r="I70" i="1"/>
  <c r="I71" i="1"/>
  <c r="I72" i="1"/>
  <c r="I73" i="1"/>
  <c r="I74" i="1"/>
  <c r="I75" i="1"/>
  <c r="I76" i="1"/>
  <c r="I77" i="1"/>
  <c r="I78" i="1"/>
  <c r="I116" i="1"/>
  <c r="I117" i="1"/>
  <c r="I118" i="1"/>
  <c r="L34" i="1" l="1"/>
  <c r="M35" i="1"/>
  <c r="E36" i="1"/>
  <c r="F36" i="1"/>
  <c r="G36" i="1"/>
  <c r="H36" i="1"/>
  <c r="I49" i="1"/>
  <c r="P106" i="1" l="1"/>
  <c r="Q106" i="1" s="1"/>
  <c r="R106" i="1"/>
  <c r="S106" i="1" s="1"/>
  <c r="T106" i="1"/>
  <c r="U106" i="1" s="1"/>
  <c r="V106" i="1"/>
  <c r="W106" i="1" s="1"/>
  <c r="D106" i="1"/>
  <c r="I51" i="1"/>
  <c r="I50" i="1" s="1"/>
  <c r="P51" i="1"/>
  <c r="P50" i="1" s="1"/>
  <c r="R51" i="1"/>
  <c r="R50" i="1" s="1"/>
  <c r="T51" i="1"/>
  <c r="T50" i="1" s="1"/>
  <c r="V51" i="1"/>
  <c r="W51" i="1" s="1"/>
  <c r="W50" i="1" s="1"/>
  <c r="E50" i="1"/>
  <c r="F50" i="1"/>
  <c r="G50" i="1"/>
  <c r="H50" i="1"/>
  <c r="D51" i="1"/>
  <c r="N51" i="1" l="1"/>
  <c r="V50" i="1"/>
  <c r="Q51" i="1"/>
  <c r="Q50" i="1" s="1"/>
  <c r="U51" i="1"/>
  <c r="U50" i="1" s="1"/>
  <c r="S51" i="1"/>
  <c r="S50" i="1" s="1"/>
  <c r="N50" i="1"/>
  <c r="O51" i="1"/>
  <c r="O50" i="1" s="1"/>
  <c r="D50" i="1"/>
  <c r="P38" i="1"/>
  <c r="Q38" i="1" s="1"/>
  <c r="R38" i="1"/>
  <c r="S38" i="1" s="1"/>
  <c r="T38" i="1"/>
  <c r="U38" i="1" s="1"/>
  <c r="V38" i="1"/>
  <c r="W38" i="1" s="1"/>
  <c r="E95" i="1" l="1"/>
  <c r="F95" i="1"/>
  <c r="G95" i="1"/>
  <c r="H95" i="1"/>
  <c r="J95" i="1"/>
  <c r="K95" i="1"/>
  <c r="M95" i="1"/>
  <c r="I106" i="1" l="1"/>
  <c r="N106" i="1" s="1"/>
  <c r="O106" i="1" s="1"/>
  <c r="I129" i="1"/>
  <c r="I130" i="1"/>
  <c r="I93" i="1" l="1"/>
  <c r="P137" i="1" l="1"/>
  <c r="Q137" i="1" s="1"/>
  <c r="R137" i="1"/>
  <c r="S137" i="1" s="1"/>
  <c r="T137" i="1"/>
  <c r="U137" i="1" s="1"/>
  <c r="V137" i="1"/>
  <c r="W137" i="1" s="1"/>
  <c r="P138" i="1"/>
  <c r="Q138" i="1" s="1"/>
  <c r="R138" i="1"/>
  <c r="S138" i="1"/>
  <c r="T138" i="1"/>
  <c r="U138" i="1" s="1"/>
  <c r="V138" i="1"/>
  <c r="W138" i="1" s="1"/>
  <c r="P139" i="1"/>
  <c r="Q139" i="1" s="1"/>
  <c r="R139" i="1"/>
  <c r="S139" i="1" s="1"/>
  <c r="T139" i="1"/>
  <c r="U139" i="1" s="1"/>
  <c r="V139" i="1"/>
  <c r="W139" i="1" s="1"/>
  <c r="P140" i="1"/>
  <c r="Q140" i="1" s="1"/>
  <c r="R140" i="1"/>
  <c r="S140" i="1" s="1"/>
  <c r="T140" i="1"/>
  <c r="U140" i="1" s="1"/>
  <c r="V140" i="1"/>
  <c r="W140" i="1" s="1"/>
  <c r="P141" i="1"/>
  <c r="Q141" i="1" s="1"/>
  <c r="R141" i="1"/>
  <c r="S141" i="1" s="1"/>
  <c r="T141" i="1"/>
  <c r="U141" i="1" s="1"/>
  <c r="V141" i="1"/>
  <c r="W141" i="1" s="1"/>
  <c r="P142" i="1"/>
  <c r="Q142" i="1" s="1"/>
  <c r="R142" i="1"/>
  <c r="S142" i="1" s="1"/>
  <c r="T142" i="1"/>
  <c r="U142" i="1" s="1"/>
  <c r="V142" i="1"/>
  <c r="W142" i="1" s="1"/>
  <c r="P143" i="1"/>
  <c r="Q143" i="1" s="1"/>
  <c r="R143" i="1"/>
  <c r="S143" i="1" s="1"/>
  <c r="T143" i="1"/>
  <c r="U143" i="1" s="1"/>
  <c r="V143" i="1"/>
  <c r="W143" i="1" s="1"/>
  <c r="D103" i="1"/>
  <c r="D104" i="1"/>
  <c r="D105" i="1"/>
  <c r="D107" i="1"/>
  <c r="D108" i="1"/>
  <c r="D109" i="1"/>
  <c r="D110" i="1"/>
  <c r="E132" i="1"/>
  <c r="F132" i="1"/>
  <c r="G132" i="1"/>
  <c r="H132" i="1"/>
  <c r="M132" i="1"/>
  <c r="D137" i="1"/>
  <c r="D138" i="1"/>
  <c r="D139" i="1"/>
  <c r="D140" i="1"/>
  <c r="D141" i="1"/>
  <c r="D142" i="1"/>
  <c r="D143" i="1"/>
  <c r="D96" i="1"/>
  <c r="P96" i="1" l="1"/>
  <c r="Q96" i="1" s="1"/>
  <c r="R96" i="1"/>
  <c r="S96" i="1" s="1"/>
  <c r="T96" i="1"/>
  <c r="U96" i="1" s="1"/>
  <c r="V96" i="1"/>
  <c r="W96" i="1" s="1"/>
  <c r="D38" i="1" l="1"/>
  <c r="P28" i="1"/>
  <c r="Q28" i="1" s="1"/>
  <c r="R28" i="1"/>
  <c r="S28" i="1" s="1"/>
  <c r="T28" i="1"/>
  <c r="U28" i="1" s="1"/>
  <c r="V28" i="1"/>
  <c r="W28" i="1" s="1"/>
  <c r="V27" i="1"/>
  <c r="W27" i="1" s="1"/>
  <c r="T27" i="1"/>
  <c r="U27" i="1" s="1"/>
  <c r="R27" i="1"/>
  <c r="S27" i="1" s="1"/>
  <c r="P27" i="1"/>
  <c r="Q27" i="1" s="1"/>
  <c r="I31" i="1"/>
  <c r="I32" i="1"/>
  <c r="I33" i="1"/>
  <c r="D28" i="1"/>
  <c r="D27" i="1"/>
  <c r="I96" i="1" l="1"/>
  <c r="N96" i="1" l="1"/>
  <c r="O96" i="1" s="1"/>
  <c r="I137" i="1"/>
  <c r="N137" i="1" s="1"/>
  <c r="O137" i="1" s="1"/>
  <c r="I48" i="1"/>
  <c r="I24" i="1" l="1"/>
  <c r="I143" i="1" l="1"/>
  <c r="N143" i="1" s="1"/>
  <c r="O143" i="1" s="1"/>
  <c r="I142" i="1"/>
  <c r="N142" i="1" s="1"/>
  <c r="O142" i="1" s="1"/>
  <c r="I141" i="1"/>
  <c r="N141" i="1" s="1"/>
  <c r="O141" i="1" s="1"/>
  <c r="I140" i="1"/>
  <c r="N140" i="1" s="1"/>
  <c r="O140" i="1" s="1"/>
  <c r="I139" i="1"/>
  <c r="N139" i="1" s="1"/>
  <c r="O139" i="1" s="1"/>
  <c r="I138" i="1"/>
  <c r="N138" i="1" s="1"/>
  <c r="O138" i="1" s="1"/>
  <c r="V136" i="1"/>
  <c r="W136" i="1" s="1"/>
  <c r="T136" i="1"/>
  <c r="U136" i="1" s="1"/>
  <c r="R136" i="1"/>
  <c r="S136" i="1" s="1"/>
  <c r="P136" i="1"/>
  <c r="Q136" i="1" s="1"/>
  <c r="I136" i="1"/>
  <c r="D136" i="1"/>
  <c r="V135" i="1"/>
  <c r="W135" i="1" s="1"/>
  <c r="T135" i="1"/>
  <c r="U135" i="1" s="1"/>
  <c r="R135" i="1"/>
  <c r="S135" i="1" s="1"/>
  <c r="P135" i="1"/>
  <c r="Q135" i="1" s="1"/>
  <c r="I135" i="1"/>
  <c r="D135" i="1"/>
  <c r="V134" i="1"/>
  <c r="W134" i="1" s="1"/>
  <c r="T134" i="1"/>
  <c r="U134" i="1" s="1"/>
  <c r="R134" i="1"/>
  <c r="S134" i="1" s="1"/>
  <c r="P134" i="1"/>
  <c r="Q134" i="1" s="1"/>
  <c r="I134" i="1"/>
  <c r="D134" i="1"/>
  <c r="V133" i="1"/>
  <c r="W133" i="1" s="1"/>
  <c r="T133" i="1"/>
  <c r="U133" i="1" s="1"/>
  <c r="R133" i="1"/>
  <c r="S133" i="1" s="1"/>
  <c r="P133" i="1"/>
  <c r="Q133" i="1" s="1"/>
  <c r="I133" i="1"/>
  <c r="D133" i="1"/>
  <c r="V110" i="1"/>
  <c r="W110" i="1" s="1"/>
  <c r="R110" i="1"/>
  <c r="S110" i="1" s="1"/>
  <c r="P110" i="1"/>
  <c r="Q110" i="1" s="1"/>
  <c r="V109" i="1"/>
  <c r="W109" i="1" s="1"/>
  <c r="R109" i="1"/>
  <c r="S109" i="1" s="1"/>
  <c r="P109" i="1"/>
  <c r="Q109" i="1" s="1"/>
  <c r="V108" i="1"/>
  <c r="W108" i="1" s="1"/>
  <c r="R108" i="1"/>
  <c r="S108" i="1" s="1"/>
  <c r="P108" i="1"/>
  <c r="Q108" i="1" s="1"/>
  <c r="V107" i="1"/>
  <c r="W107" i="1" s="1"/>
  <c r="R107" i="1"/>
  <c r="S107" i="1" s="1"/>
  <c r="P107" i="1"/>
  <c r="Q107" i="1" s="1"/>
  <c r="V105" i="1"/>
  <c r="W105" i="1" s="1"/>
  <c r="R105" i="1"/>
  <c r="S105" i="1" s="1"/>
  <c r="P105" i="1"/>
  <c r="Q105" i="1" s="1"/>
  <c r="V104" i="1"/>
  <c r="W104" i="1" s="1"/>
  <c r="R104" i="1"/>
  <c r="S104" i="1" s="1"/>
  <c r="P104" i="1"/>
  <c r="Q104" i="1" s="1"/>
  <c r="V103" i="1"/>
  <c r="W103" i="1" s="1"/>
  <c r="R103" i="1"/>
  <c r="S103" i="1" s="1"/>
  <c r="P103" i="1"/>
  <c r="Q103" i="1" s="1"/>
  <c r="V102" i="1"/>
  <c r="W102" i="1" s="1"/>
  <c r="R102" i="1"/>
  <c r="S102" i="1" s="1"/>
  <c r="P102" i="1"/>
  <c r="Q102" i="1" s="1"/>
  <c r="D102" i="1"/>
  <c r="M101" i="1"/>
  <c r="K101" i="1"/>
  <c r="J101" i="1"/>
  <c r="H101" i="1"/>
  <c r="G101" i="1"/>
  <c r="F101" i="1"/>
  <c r="E101" i="1"/>
  <c r="V99" i="1"/>
  <c r="W99" i="1" s="1"/>
  <c r="T99" i="1"/>
  <c r="U99" i="1" s="1"/>
  <c r="R99" i="1"/>
  <c r="S99" i="1" s="1"/>
  <c r="P99" i="1"/>
  <c r="Q99" i="1" s="1"/>
  <c r="I99" i="1"/>
  <c r="I98" i="1" s="1"/>
  <c r="D99" i="1"/>
  <c r="D98" i="1" s="1"/>
  <c r="M98" i="1"/>
  <c r="K98" i="1"/>
  <c r="J98" i="1"/>
  <c r="J94" i="1" s="1"/>
  <c r="J34" i="1" s="1"/>
  <c r="H98" i="1"/>
  <c r="G98" i="1"/>
  <c r="G94" i="1" s="1"/>
  <c r="F98" i="1"/>
  <c r="F94" i="1" s="1"/>
  <c r="E98" i="1"/>
  <c r="E94" i="1" s="1"/>
  <c r="V97" i="1"/>
  <c r="W97" i="1" s="1"/>
  <c r="T97" i="1"/>
  <c r="U97" i="1" s="1"/>
  <c r="R97" i="1"/>
  <c r="S97" i="1" s="1"/>
  <c r="P97" i="1"/>
  <c r="Q97" i="1" s="1"/>
  <c r="I97" i="1"/>
  <c r="I95" i="1" s="1"/>
  <c r="D97" i="1"/>
  <c r="D95" i="1" s="1"/>
  <c r="M94" i="1"/>
  <c r="M34" i="1" s="1"/>
  <c r="K94" i="1"/>
  <c r="K34" i="1" s="1"/>
  <c r="V95" i="1"/>
  <c r="W95" i="1" s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V65" i="1"/>
  <c r="W65" i="1" s="1"/>
  <c r="T65" i="1"/>
  <c r="U65" i="1" s="1"/>
  <c r="R65" i="1"/>
  <c r="S65" i="1" s="1"/>
  <c r="P65" i="1"/>
  <c r="Q65" i="1" s="1"/>
  <c r="I65" i="1"/>
  <c r="D65" i="1"/>
  <c r="V64" i="1"/>
  <c r="W64" i="1" s="1"/>
  <c r="T64" i="1"/>
  <c r="U64" i="1" s="1"/>
  <c r="R64" i="1"/>
  <c r="S64" i="1" s="1"/>
  <c r="P64" i="1"/>
  <c r="Q64" i="1" s="1"/>
  <c r="I64" i="1"/>
  <c r="D64" i="1"/>
  <c r="V63" i="1"/>
  <c r="W63" i="1" s="1"/>
  <c r="T63" i="1"/>
  <c r="U63" i="1" s="1"/>
  <c r="R63" i="1"/>
  <c r="S63" i="1" s="1"/>
  <c r="P63" i="1"/>
  <c r="Q63" i="1" s="1"/>
  <c r="I63" i="1"/>
  <c r="D63" i="1"/>
  <c r="V62" i="1"/>
  <c r="W62" i="1" s="1"/>
  <c r="T62" i="1"/>
  <c r="U62" i="1" s="1"/>
  <c r="R62" i="1"/>
  <c r="S62" i="1" s="1"/>
  <c r="P62" i="1"/>
  <c r="Q62" i="1" s="1"/>
  <c r="I62" i="1"/>
  <c r="D62" i="1"/>
  <c r="V61" i="1"/>
  <c r="W61" i="1" s="1"/>
  <c r="T61" i="1"/>
  <c r="U61" i="1" s="1"/>
  <c r="R61" i="1"/>
  <c r="S61" i="1" s="1"/>
  <c r="P61" i="1"/>
  <c r="Q61" i="1" s="1"/>
  <c r="I61" i="1"/>
  <c r="D61" i="1"/>
  <c r="V60" i="1"/>
  <c r="W60" i="1" s="1"/>
  <c r="T60" i="1"/>
  <c r="U60" i="1" s="1"/>
  <c r="R60" i="1"/>
  <c r="S60" i="1" s="1"/>
  <c r="P60" i="1"/>
  <c r="Q60" i="1" s="1"/>
  <c r="I60" i="1"/>
  <c r="D60" i="1"/>
  <c r="V59" i="1"/>
  <c r="W59" i="1" s="1"/>
  <c r="T59" i="1"/>
  <c r="U59" i="1" s="1"/>
  <c r="R59" i="1"/>
  <c r="S59" i="1" s="1"/>
  <c r="P59" i="1"/>
  <c r="Q59" i="1" s="1"/>
  <c r="I59" i="1"/>
  <c r="D59" i="1"/>
  <c r="V58" i="1"/>
  <c r="W58" i="1" s="1"/>
  <c r="T58" i="1"/>
  <c r="U58" i="1" s="1"/>
  <c r="R58" i="1"/>
  <c r="S58" i="1" s="1"/>
  <c r="P58" i="1"/>
  <c r="Q58" i="1" s="1"/>
  <c r="I58" i="1"/>
  <c r="D58" i="1"/>
  <c r="V57" i="1"/>
  <c r="W57" i="1" s="1"/>
  <c r="T57" i="1"/>
  <c r="U57" i="1" s="1"/>
  <c r="R57" i="1"/>
  <c r="S57" i="1" s="1"/>
  <c r="P57" i="1"/>
  <c r="Q57" i="1" s="1"/>
  <c r="I57" i="1"/>
  <c r="D57" i="1"/>
  <c r="V56" i="1"/>
  <c r="W56" i="1" s="1"/>
  <c r="T56" i="1"/>
  <c r="U56" i="1" s="1"/>
  <c r="R56" i="1"/>
  <c r="S56" i="1" s="1"/>
  <c r="P56" i="1"/>
  <c r="Q56" i="1" s="1"/>
  <c r="I56" i="1"/>
  <c r="D56" i="1"/>
  <c r="V55" i="1"/>
  <c r="W55" i="1" s="1"/>
  <c r="T55" i="1"/>
  <c r="U55" i="1" s="1"/>
  <c r="R55" i="1"/>
  <c r="S55" i="1" s="1"/>
  <c r="P55" i="1"/>
  <c r="Q55" i="1" s="1"/>
  <c r="I55" i="1"/>
  <c r="D55" i="1"/>
  <c r="V54" i="1"/>
  <c r="W54" i="1" s="1"/>
  <c r="T54" i="1"/>
  <c r="U54" i="1" s="1"/>
  <c r="R54" i="1"/>
  <c r="S54" i="1" s="1"/>
  <c r="P54" i="1"/>
  <c r="Q54" i="1" s="1"/>
  <c r="I54" i="1"/>
  <c r="D54" i="1"/>
  <c r="H53" i="1"/>
  <c r="G53" i="1"/>
  <c r="T53" i="1" s="1"/>
  <c r="U53" i="1" s="1"/>
  <c r="F53" i="1"/>
  <c r="E53" i="1"/>
  <c r="I47" i="1"/>
  <c r="I46" i="1"/>
  <c r="I38" i="1"/>
  <c r="N38" i="1" s="1"/>
  <c r="O38" i="1" s="1"/>
  <c r="V37" i="1"/>
  <c r="W37" i="1" s="1"/>
  <c r="R37" i="1"/>
  <c r="S37" i="1" s="1"/>
  <c r="P37" i="1"/>
  <c r="Q37" i="1" s="1"/>
  <c r="I37" i="1"/>
  <c r="H35" i="1"/>
  <c r="F35" i="1"/>
  <c r="E35" i="1"/>
  <c r="I28" i="1"/>
  <c r="N28" i="1" s="1"/>
  <c r="O28" i="1" s="1"/>
  <c r="I27" i="1"/>
  <c r="M23" i="1"/>
  <c r="M22" i="1" s="1"/>
  <c r="V25" i="1"/>
  <c r="W25" i="1" s="1"/>
  <c r="T25" i="1"/>
  <c r="U25" i="1" s="1"/>
  <c r="R25" i="1"/>
  <c r="S25" i="1" s="1"/>
  <c r="P25" i="1"/>
  <c r="Q25" i="1" s="1"/>
  <c r="I25" i="1"/>
  <c r="D25" i="1"/>
  <c r="V24" i="1"/>
  <c r="W24" i="1" s="1"/>
  <c r="R24" i="1"/>
  <c r="S24" i="1" s="1"/>
  <c r="P24" i="1"/>
  <c r="Q24" i="1" s="1"/>
  <c r="T24" i="1"/>
  <c r="U24" i="1" s="1"/>
  <c r="D24" i="1"/>
  <c r="N27" i="1" l="1"/>
  <c r="I26" i="1"/>
  <c r="I36" i="1"/>
  <c r="I35" i="1" s="1"/>
  <c r="F52" i="1"/>
  <c r="R52" i="1" s="1"/>
  <c r="S52" i="1" s="1"/>
  <c r="R53" i="1"/>
  <c r="S53" i="1" s="1"/>
  <c r="H52" i="1"/>
  <c r="V52" i="1" s="1"/>
  <c r="W52" i="1" s="1"/>
  <c r="V53" i="1"/>
  <c r="W53" i="1" s="1"/>
  <c r="E52" i="1"/>
  <c r="P52" i="1" s="1"/>
  <c r="Q52" i="1" s="1"/>
  <c r="P53" i="1"/>
  <c r="Q53" i="1" s="1"/>
  <c r="N135" i="1"/>
  <c r="O135" i="1" s="1"/>
  <c r="D94" i="1"/>
  <c r="D132" i="1"/>
  <c r="O27" i="1"/>
  <c r="I132" i="1"/>
  <c r="V101" i="1"/>
  <c r="W101" i="1" s="1"/>
  <c r="V132" i="1"/>
  <c r="W132" i="1" s="1"/>
  <c r="N136" i="1"/>
  <c r="O136" i="1" s="1"/>
  <c r="R94" i="1"/>
  <c r="S94" i="1" s="1"/>
  <c r="R35" i="1"/>
  <c r="S35" i="1" s="1"/>
  <c r="P95" i="1"/>
  <c r="Q95" i="1" s="1"/>
  <c r="P98" i="1"/>
  <c r="Q98" i="1" s="1"/>
  <c r="N99" i="1"/>
  <c r="O99" i="1" s="1"/>
  <c r="P94" i="1"/>
  <c r="Q94" i="1" s="1"/>
  <c r="I94" i="1"/>
  <c r="N25" i="1"/>
  <c r="O25" i="1" s="1"/>
  <c r="N98" i="1"/>
  <c r="O98" i="1" s="1"/>
  <c r="V98" i="1"/>
  <c r="W98" i="1" s="1"/>
  <c r="T98" i="1"/>
  <c r="U98" i="1" s="1"/>
  <c r="P36" i="1"/>
  <c r="Q36" i="1" s="1"/>
  <c r="N133" i="1"/>
  <c r="O133" i="1" s="1"/>
  <c r="V35" i="1"/>
  <c r="W35" i="1" s="1"/>
  <c r="H94" i="1"/>
  <c r="V94" i="1" s="1"/>
  <c r="W94" i="1" s="1"/>
  <c r="R95" i="1"/>
  <c r="S95" i="1" s="1"/>
  <c r="T95" i="1"/>
  <c r="U95" i="1" s="1"/>
  <c r="R98" i="1"/>
  <c r="S98" i="1" s="1"/>
  <c r="N134" i="1"/>
  <c r="O134" i="1" s="1"/>
  <c r="N65" i="1"/>
  <c r="O65" i="1" s="1"/>
  <c r="P101" i="1"/>
  <c r="Q101" i="1" s="1"/>
  <c r="R101" i="1"/>
  <c r="S101" i="1" s="1"/>
  <c r="P132" i="1"/>
  <c r="Q132" i="1" s="1"/>
  <c r="R132" i="1"/>
  <c r="S132" i="1" s="1"/>
  <c r="N64" i="1"/>
  <c r="O64" i="1" s="1"/>
  <c r="N97" i="1"/>
  <c r="O97" i="1" s="1"/>
  <c r="D53" i="1"/>
  <c r="D52" i="1" s="1"/>
  <c r="N56" i="1"/>
  <c r="O56" i="1" s="1"/>
  <c r="N60" i="1"/>
  <c r="O60" i="1" s="1"/>
  <c r="N61" i="1"/>
  <c r="O61" i="1" s="1"/>
  <c r="N95" i="1"/>
  <c r="O95" i="1" s="1"/>
  <c r="N57" i="1"/>
  <c r="O57" i="1" s="1"/>
  <c r="V36" i="1"/>
  <c r="W36" i="1" s="1"/>
  <c r="N55" i="1"/>
  <c r="O55" i="1" s="1"/>
  <c r="N59" i="1"/>
  <c r="O59" i="1" s="1"/>
  <c r="N63" i="1"/>
  <c r="O63" i="1" s="1"/>
  <c r="G52" i="1"/>
  <c r="T52" i="1" s="1"/>
  <c r="U52" i="1" s="1"/>
  <c r="N54" i="1"/>
  <c r="O54" i="1" s="1"/>
  <c r="I53" i="1"/>
  <c r="N58" i="1"/>
  <c r="O58" i="1" s="1"/>
  <c r="N62" i="1"/>
  <c r="O62" i="1" s="1"/>
  <c r="R36" i="1"/>
  <c r="S36" i="1" s="1"/>
  <c r="T132" i="1"/>
  <c r="U132" i="1" s="1"/>
  <c r="D101" i="1"/>
  <c r="F34" i="1" l="1"/>
  <c r="E34" i="1"/>
  <c r="F26" i="1"/>
  <c r="F23" i="1" s="1"/>
  <c r="F22" i="1" s="1"/>
  <c r="F20" i="1" s="1"/>
  <c r="N53" i="1"/>
  <c r="O53" i="1" s="1"/>
  <c r="N94" i="1"/>
  <c r="O94" i="1" s="1"/>
  <c r="N132" i="1"/>
  <c r="O132" i="1" s="1"/>
  <c r="H34" i="1"/>
  <c r="T94" i="1"/>
  <c r="U94" i="1" s="1"/>
  <c r="P35" i="1"/>
  <c r="Q35" i="1" s="1"/>
  <c r="N24" i="1"/>
  <c r="O24" i="1" s="1"/>
  <c r="I52" i="1"/>
  <c r="N52" i="1" s="1"/>
  <c r="O52" i="1" s="1"/>
  <c r="R34" i="1"/>
  <c r="S34" i="1" s="1"/>
  <c r="M20" i="1"/>
  <c r="M21" i="1" s="1"/>
  <c r="E26" i="1" l="1"/>
  <c r="E23" i="1" s="1"/>
  <c r="E22" i="1" s="1"/>
  <c r="E20" i="1" s="1"/>
  <c r="E21" i="1" s="1"/>
  <c r="H26" i="1"/>
  <c r="K23" i="1"/>
  <c r="R26" i="1"/>
  <c r="S26" i="1" s="1"/>
  <c r="J23" i="1"/>
  <c r="P34" i="1"/>
  <c r="Q34" i="1" s="1"/>
  <c r="I34" i="1"/>
  <c r="F21" i="1"/>
  <c r="V34" i="1"/>
  <c r="W34" i="1" s="1"/>
  <c r="H23" i="1" l="1"/>
  <c r="V26" i="1"/>
  <c r="W26" i="1" s="1"/>
  <c r="J22" i="1"/>
  <c r="P23" i="1"/>
  <c r="Q23" i="1" s="1"/>
  <c r="P26" i="1"/>
  <c r="Q26" i="1" s="1"/>
  <c r="K22" i="1"/>
  <c r="R23" i="1"/>
  <c r="S23" i="1" s="1"/>
  <c r="H22" i="1" l="1"/>
  <c r="V23" i="1"/>
  <c r="W23" i="1" s="1"/>
  <c r="R22" i="1"/>
  <c r="S22" i="1" s="1"/>
  <c r="K20" i="1"/>
  <c r="P22" i="1"/>
  <c r="Q22" i="1" s="1"/>
  <c r="J20" i="1"/>
  <c r="T37" i="1"/>
  <c r="U37" i="1" s="1"/>
  <c r="G35" i="1"/>
  <c r="D37" i="1"/>
  <c r="D36" i="1" l="1"/>
  <c r="D35" i="1" s="1"/>
  <c r="V22" i="1"/>
  <c r="W22" i="1" s="1"/>
  <c r="H20" i="1"/>
  <c r="J21" i="1"/>
  <c r="P21" i="1" s="1"/>
  <c r="Q21" i="1" s="1"/>
  <c r="P20" i="1"/>
  <c r="Q20" i="1" s="1"/>
  <c r="K21" i="1"/>
  <c r="R21" i="1" s="1"/>
  <c r="S21" i="1" s="1"/>
  <c r="R20" i="1"/>
  <c r="S20" i="1" s="1"/>
  <c r="G34" i="1"/>
  <c r="T35" i="1"/>
  <c r="U35" i="1" s="1"/>
  <c r="T36" i="1"/>
  <c r="U36" i="1" s="1"/>
  <c r="N37" i="1"/>
  <c r="O37" i="1" s="1"/>
  <c r="N36" i="1" l="1"/>
  <c r="O36" i="1" s="1"/>
  <c r="H21" i="1"/>
  <c r="V21" i="1" s="1"/>
  <c r="W21" i="1" s="1"/>
  <c r="V20" i="1"/>
  <c r="W20" i="1" s="1"/>
  <c r="T34" i="1"/>
  <c r="U34" i="1" s="1"/>
  <c r="G26" i="1"/>
  <c r="G23" i="1" s="1"/>
  <c r="G22" i="1" s="1"/>
  <c r="G20" i="1" s="1"/>
  <c r="N35" i="1"/>
  <c r="O35" i="1" s="1"/>
  <c r="D34" i="1"/>
  <c r="D26" i="1" l="1"/>
  <c r="D23" i="1" s="1"/>
  <c r="D22" i="1" s="1"/>
  <c r="D20" i="1" s="1"/>
  <c r="N34" i="1"/>
  <c r="O34" i="1" s="1"/>
  <c r="G21" i="1"/>
  <c r="D21" i="1" l="1"/>
  <c r="I126" i="1" l="1"/>
  <c r="I109" i="1"/>
  <c r="N109" i="1" s="1"/>
  <c r="O109" i="1" s="1"/>
  <c r="T109" i="1"/>
  <c r="U109" i="1" s="1"/>
  <c r="T102" i="1"/>
  <c r="U102" i="1" s="1"/>
  <c r="I120" i="1"/>
  <c r="I128" i="1"/>
  <c r="I110" i="1"/>
  <c r="N110" i="1" s="1"/>
  <c r="O110" i="1" s="1"/>
  <c r="T110" i="1"/>
  <c r="U110" i="1" s="1"/>
  <c r="T105" i="1"/>
  <c r="U105" i="1" s="1"/>
  <c r="I124" i="1"/>
  <c r="I108" i="1"/>
  <c r="N108" i="1"/>
  <c r="O108" i="1" s="1"/>
  <c r="T108" i="1"/>
  <c r="U108" i="1" s="1"/>
  <c r="I121" i="1"/>
  <c r="I127" i="1"/>
  <c r="I105" i="1"/>
  <c r="N105" i="1" s="1"/>
  <c r="O105" i="1" s="1"/>
  <c r="I107" i="1"/>
  <c r="N107" i="1" s="1"/>
  <c r="O107" i="1" s="1"/>
  <c r="T107" i="1"/>
  <c r="U107" i="1" s="1"/>
  <c r="I122" i="1"/>
  <c r="T103" i="1"/>
  <c r="U103" i="1" s="1"/>
  <c r="I104" i="1"/>
  <c r="N104" i="1" s="1"/>
  <c r="O104" i="1" s="1"/>
  <c r="T104" i="1"/>
  <c r="U104" i="1" s="1"/>
  <c r="I125" i="1"/>
  <c r="I123" i="1"/>
  <c r="I103" i="1"/>
  <c r="N103" i="1" s="1"/>
  <c r="O103" i="1" s="1"/>
  <c r="I102" i="1"/>
  <c r="N102" i="1" s="1"/>
  <c r="O102" i="1" s="1"/>
  <c r="T101" i="1" l="1"/>
  <c r="U101" i="1" s="1"/>
  <c r="I101" i="1"/>
  <c r="T26" i="1" l="1"/>
  <c r="U26" i="1" s="1"/>
  <c r="L23" i="1"/>
  <c r="N101" i="1"/>
  <c r="O101" i="1" s="1"/>
  <c r="I23" i="1"/>
  <c r="L22" i="1" l="1"/>
  <c r="T23" i="1"/>
  <c r="U23" i="1" s="1"/>
  <c r="I22" i="1"/>
  <c r="N23" i="1"/>
  <c r="O23" i="1" s="1"/>
  <c r="T22" i="1" l="1"/>
  <c r="U22" i="1" s="1"/>
  <c r="L20" i="1"/>
  <c r="O26" i="1"/>
  <c r="N26" i="1"/>
  <c r="N22" i="1"/>
  <c r="O22" i="1" s="1"/>
  <c r="I20" i="1"/>
  <c r="L21" i="1" l="1"/>
  <c r="T21" i="1" s="1"/>
  <c r="U21" i="1" s="1"/>
  <c r="T20" i="1"/>
  <c r="U20" i="1" s="1"/>
  <c r="I21" i="1"/>
  <c r="N21" i="1" s="1"/>
  <c r="O21" i="1" s="1"/>
  <c r="N20" i="1"/>
  <c r="O20" i="1" s="1"/>
</calcChain>
</file>

<file path=xl/sharedStrings.xml><?xml version="1.0" encoding="utf-8"?>
<sst xmlns="http://schemas.openxmlformats.org/spreadsheetml/2006/main" count="1541" uniqueCount="484">
  <si>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</si>
  <si>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</si>
  <si>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</si>
  <si>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</si>
  <si>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</si>
  <si>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</si>
  <si>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</si>
  <si>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</si>
  <si>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</si>
  <si>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</si>
  <si>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</si>
  <si>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</si>
  <si>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</si>
  <si>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</si>
  <si>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</si>
  <si>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</si>
  <si>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</si>
  <si>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</si>
  <si>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</si>
  <si>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</si>
  <si>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</si>
  <si>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</si>
  <si>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</si>
  <si>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</si>
  <si>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</si>
  <si>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</si>
  <si>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</si>
  <si>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</si>
  <si>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</si>
  <si>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</si>
  <si>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</si>
  <si>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</si>
  <si>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</si>
  <si>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</si>
  <si>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</si>
  <si>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</si>
  <si>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</si>
  <si>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</si>
  <si>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</si>
  <si>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</si>
  <si>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</si>
  <si>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</si>
  <si>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</si>
  <si>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</si>
  <si>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</si>
  <si>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</si>
  <si>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</si>
  <si>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</si>
  <si>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</si>
  <si>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</si>
  <si>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</si>
  <si>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</si>
  <si>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</si>
  <si>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</si>
  <si>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</si>
  <si>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</si>
  <si>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</si>
  <si>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</si>
  <si>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</si>
  <si>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</si>
  <si>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</si>
  <si>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</si>
  <si>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</si>
  <si>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</si>
  <si>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</si>
  <si>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</si>
  <si>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</si>
  <si>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</si>
  <si>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</si>
  <si>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</si>
  <si>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</si>
  <si>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</si>
  <si>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</si>
  <si>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</si>
  <si>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</si>
  <si>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</si>
  <si>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</si>
  <si>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</si>
  <si>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</si>
  <si>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</si>
  <si>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</si>
  <si>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</si>
  <si>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</si>
  <si>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</si>
  <si>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</si>
  <si>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</si>
  <si>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</si>
  <si>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</si>
  <si>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</si>
  <si>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</si>
  <si>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</si>
  <si>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</si>
  <si>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</si>
  <si>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</si>
  <si>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</si>
  <si>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</si>
  <si>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</si>
  <si>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</si>
  <si>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</si>
  <si>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</si>
  <si>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</si>
  <si>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</si>
  <si>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</si>
  <si>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</si>
  <si>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</si>
  <si>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</si>
  <si>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</si>
  <si>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</si>
  <si>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</si>
  <si>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</si>
  <si>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</si>
  <si>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</si>
  <si>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</si>
  <si>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</si>
  <si>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</si>
  <si>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</si>
  <si>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</si>
  <si>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</si>
  <si>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</si>
  <si>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</si>
  <si>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</si>
  <si>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</si>
  <si>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</si>
  <si>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</si>
  <si>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</si>
  <si>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</si>
  <si>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</si>
  <si>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</si>
  <si>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</si>
  <si>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</si>
  <si>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</si>
  <si>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</si>
  <si>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</si>
  <si>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</si>
  <si>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</si>
  <si>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</si>
  <si>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</si>
  <si>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</si>
  <si>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</si>
  <si>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</si>
  <si>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</si>
  <si>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</si>
  <si>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</si>
  <si>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</si>
  <si>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</si>
  <si>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</si>
  <si>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</si>
  <si>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</si>
  <si>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</si>
  <si>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</si>
  <si>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</si>
  <si>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</si>
  <si>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</si>
  <si>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</si>
  <si>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</si>
  <si>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</si>
  <si>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</si>
  <si>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</si>
  <si>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</si>
  <si>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</si>
  <si>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</si>
  <si>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</si>
  <si>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</si>
  <si>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</si>
  <si>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</si>
  <si>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</si>
  <si>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</si>
  <si>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</si>
  <si>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</si>
  <si>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>СЗ №с/178 от 04.03.24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</si>
  <si>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</si>
  <si>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</si>
  <si>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</si>
  <si>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</si>
  <si>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</si>
  <si>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</si>
  <si>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</si>
  <si>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</si>
  <si>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</si>
  <si>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</si>
  <si>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</si>
  <si>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</si>
  <si>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</si>
  <si>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</si>
  <si>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</si>
  <si>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</si>
  <si>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</si>
  <si>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</si>
  <si>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</si>
  <si>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</si>
  <si>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</si>
  <si>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</si>
  <si>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</si>
  <si>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</si>
  <si>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</si>
  <si>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</si>
  <si>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</si>
  <si>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</si>
  <si>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</si>
  <si>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</si>
  <si>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</si>
  <si>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</si>
  <si>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</si>
  <si>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 xml:space="preserve"> СЗ №С/85 от 05.02.2024</t>
  </si>
  <si>
    <t>СЗ № С/1053 от 23.11.2023 Мероприятия по технологическому присоединению  (ИП Сукиасян Р.М., Грещук М.Н. ОД-23/Д-548 от 09.11.23 г.)</t>
  </si>
  <si>
    <t>С/З №С/789 от 25.10.24 Мероприятия по технологическому присоединению (ИП Жарова Е.В. ОД-№24/Д-212 от 07.06.24 г.)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</si>
  <si>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</si>
  <si>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</si>
  <si>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</si>
  <si>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</si>
  <si>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</si>
  <si>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</si>
  <si>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</si>
  <si>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</si>
  <si>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</si>
  <si>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</si>
  <si>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</si>
  <si>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</si>
  <si>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</si>
  <si>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</si>
  <si>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</si>
  <si>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</si>
  <si>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</si>
  <si>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</si>
  <si>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</si>
  <si>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</si>
  <si>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</si>
  <si>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</si>
  <si>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</si>
  <si>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</si>
  <si>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</si>
  <si>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</si>
  <si>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</si>
  <si>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</si>
  <si>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</si>
  <si>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</si>
  <si>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 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</si>
  <si>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</si>
  <si>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</si>
  <si>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</si>
  <si>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</si>
  <si>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</si>
  <si>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</si>
  <si>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</si>
  <si>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</si>
  <si>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</si>
  <si>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</si>
  <si>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</si>
  <si>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</si>
  <si>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</si>
  <si>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</si>
  <si>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</si>
  <si>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</si>
  <si>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</si>
  <si>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</si>
  <si>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I_0000000136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</si>
  <si>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</si>
  <si>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</si>
  <si>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</si>
  <si>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</si>
  <si>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</si>
  <si>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</si>
  <si>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</si>
  <si>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</si>
  <si>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</si>
  <si>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</si>
  <si>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</si>
  <si>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</si>
  <si>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</si>
  <si>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</si>
  <si>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</si>
  <si>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</si>
  <si>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</si>
  <si>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</si>
  <si>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</si>
  <si>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</si>
  <si>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</si>
  <si>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</si>
  <si>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</si>
  <si>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</si>
  <si>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</si>
  <si>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</si>
  <si>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</si>
  <si>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</si>
  <si>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</si>
  <si>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</si>
  <si>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</si>
  <si>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</si>
  <si>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</si>
  <si>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</si>
  <si>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</si>
  <si>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</si>
  <si>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</si>
  <si>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</si>
  <si>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</si>
  <si>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</si>
  <si>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</si>
  <si>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</si>
  <si>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</si>
  <si>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</si>
  <si>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</si>
  <si>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</si>
  <si>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</si>
  <si>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</si>
  <si>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</si>
  <si>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</si>
  <si>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</si>
  <si>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</si>
  <si>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</si>
  <si>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</si>
  <si>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</si>
  <si>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</si>
  <si>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</si>
  <si>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</si>
  <si>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</si>
  <si>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</si>
  <si>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</si>
  <si>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</si>
  <si>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</si>
  <si>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</si>
  <si>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</si>
  <si>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</si>
  <si>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</si>
  <si>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</si>
  <si>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</si>
  <si>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</si>
  <si>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</si>
  <si>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</si>
  <si>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</si>
  <si>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</si>
  <si>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</si>
  <si>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</si>
  <si>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</si>
  <si>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</si>
  <si>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</si>
  <si>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</si>
  <si>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</si>
  <si>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</si>
  <si>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</si>
  <si>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</si>
  <si>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</si>
  <si>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</si>
  <si>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</si>
  <si>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</si>
  <si>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</si>
  <si>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</si>
  <si>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</si>
  <si>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</si>
  <si>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</si>
  <si>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</si>
  <si>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</si>
  <si>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</si>
  <si>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ЛД-78-3471-24 от 14.05.24</t>
  </si>
  <si>
    <t xml:space="preserve">Всего 2025 год 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</si>
  <si>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</si>
  <si>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</si>
  <si>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</si>
  <si>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</si>
  <si>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</si>
  <si>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</si>
  <si>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</si>
  <si>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</si>
  <si>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</si>
  <si>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</si>
  <si>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</si>
  <si>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</si>
  <si>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</si>
  <si>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</si>
  <si>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</si>
  <si>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</si>
  <si>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</si>
  <si>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</si>
  <si>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</si>
  <si>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</si>
  <si>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</si>
  <si>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</si>
  <si>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</si>
  <si>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</si>
  <si>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</si>
  <si>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</si>
  <si>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</si>
  <si>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</si>
  <si>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</si>
  <si>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</si>
  <si>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</si>
  <si>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</si>
  <si>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</si>
  <si>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</si>
  <si>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</si>
  <si>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</si>
  <si>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</si>
  <si>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</si>
  <si>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</si>
  <si>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</si>
  <si>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</si>
  <si>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</si>
  <si>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</si>
  <si>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</si>
  <si>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</si>
  <si>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</si>
  <si>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</si>
  <si>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</si>
  <si>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</si>
  <si>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</si>
  <si>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</si>
  <si>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</si>
  <si>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</si>
  <si>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</si>
  <si>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</si>
  <si>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</si>
  <si>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</si>
  <si>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</si>
  <si>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месяцев</t>
  </si>
  <si>
    <t>Мероприятия по технологическому присоединению МКУ "ЕСЗ" ВР ЛО (20/Д-569 от 25.11.2020г)</t>
  </si>
  <si>
    <t>P_2520033640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</si>
  <si>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</si>
  <si>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</si>
  <si>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</si>
  <si>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</si>
  <si>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</si>
  <si>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</si>
  <si>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>СЗ С/268 от 23.03.2025 Выполнение обязательств по договору на технологическое присоединение с заявителем  (Договор ОД-17/Д-086 от 20.09.2019г.)</t>
  </si>
  <si>
    <t>С/З №С/691 от 19.08.25 мероприятия по технологическому присоединению (ИП Карнаухов А.А. 23/Д-450 от 05.09.23; ИП Карнаухова О.С. 23/З-451 от 05.09.23)</t>
  </si>
  <si>
    <t>С/З №С/747 от 09.09.25 мероприятия по технологическому присоединению (Шмарева О.А. № 24/З-283 от 09.07.2024 г.)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</si>
  <si>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</si>
  <si>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</si>
  <si>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</si>
  <si>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</si>
  <si>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</si>
  <si>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</si>
  <si>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/В связи с нарушением сроков подрядной организацией, выполнение титула перенесено на 2025 год.</t>
  </si>
  <si>
    <t xml:space="preserve">СЗ №С/320 от 15.06.21/ Мероприятия по технологическому присоединению  (ООО «ТРД» 20/Д-512 от 25.11.20)  / В связи с нарушением сроков подрядной организацией, выполнение титула перенесено на 2025 год. </t>
  </si>
  <si>
    <t xml:space="preserve">СЗ  С/614 от 18.07.2023   Мероприятия по технологическому присоединению (Мкртчян А.С. ОД-20/Д-239 от 03.07.20 г.) / В связи с нарушением сроков подрядной организацией, выполнение титула перенесено на 2025 год. 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</si>
  <si>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</si>
  <si>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</si>
  <si>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</si>
  <si>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</si>
  <si>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</si>
  <si>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</si>
  <si>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КЛ-0,4 кВ, L=100 м., кабельного киоска, ул.Дорожников, д.2-А, г.п.Токсово (ИП Малерян 23/Д-593 от 04.12.23)</t>
  </si>
  <si>
    <t>O_2400032424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</si>
  <si>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</si>
  <si>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</si>
  <si>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Мероприятия по технологическому присоединению, («Токсовская баня» 18/Д-010 )</t>
  </si>
  <si>
    <t>СЗ С/1068 от 16.12.2021// Реализация титула планируется в 2024 г в связи с актуализацией заключенных договоров ТП / В связи с нарушением сроков подрядной организацией, выполнение титула перенесено на 2025 год.</t>
  </si>
  <si>
    <t xml:space="preserve">С/З С/42 от 24.01.2024 </t>
  </si>
  <si>
    <t>С/З №С/105от 09.02.24 (ИП Малерян 23/Д-593 от 04.12.23)</t>
  </si>
  <si>
    <t>СЗ С/646-1 от 01.08.2025г</t>
  </si>
  <si>
    <t>СЗ С/639 от 28.07.23 Мероприятия по технологическому присоединению (ООО «МВМ Инжиниринг» № 22/З-385 от 10.06.2022 г.; №22/З-379 от 10.06.2022г) Заключен договор с подрядной организацией, завершение строительства запланировано на 2025г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</si>
  <si>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</si>
  <si>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</si>
  <si>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С/293 от 03.04.2025 Выполнение обязательств по договору на технологическое присоединение с заявителем  (Договор ОД-20/Д-569 от 25.11.2020г)</t>
  </si>
  <si>
    <t>к приказу Минэнерго России от 25 апреля 2018 г. № 320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</si>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</sst>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6" fillId="0" borderId="0"/>
  </cellStyleXfs>
  <cellXfs count="61">
    <xf numFmtId="0" fontId="0" fillId="0" borderId="0" xfId="0"/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2" fontId="5" fillId="0" borderId="2" xfId="1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2" xfId="0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2" fontId="9" fillId="0" borderId="2" xfId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3"/>
  <sheetViews>
    <sheetView tabSelected="1" zoomScale="60" zoomScaleNormal="60" workbookViewId="0">
      <selection activeCell="A3" sqref="A3:X3"/>
    </sheetView>
  </sheetViews>
  <sheetFormatPr defaultColWidth="9.140625" defaultRowHeight="15.75" x14ac:dyDescent="0.25"/>
  <cols>
    <col min="1" max="1" width="13.42578125" style="3" customWidth="1"/>
    <col min="2" max="2" width="59" style="3" customWidth="1"/>
    <col min="3" max="3" width="18" style="3" customWidth="1"/>
    <col min="4" max="4" width="11" style="3" customWidth="1"/>
    <col min="5" max="6" width="7.5703125" style="3" customWidth="1"/>
    <col min="7" max="7" width="9.5703125" style="3" customWidth="1"/>
    <col min="8" max="8" width="7.5703125" style="3" customWidth="1"/>
    <col min="9" max="9" width="9.5703125" style="3" customWidth="1"/>
    <col min="10" max="11" width="7.5703125" style="3" customWidth="1"/>
    <col min="12" max="12" width="8.85546875" style="3" bestFit="1" customWidth="1"/>
    <col min="13" max="13" width="7.5703125" style="3" customWidth="1"/>
    <col min="14" max="14" width="12.5703125" style="3" bestFit="1" customWidth="1"/>
    <col min="15" max="15" width="9.42578125" style="3" bestFit="1" customWidth="1"/>
    <col min="16" max="16" width="12.5703125" style="3" bestFit="1" customWidth="1"/>
    <col min="17" max="17" width="10.85546875" style="3" bestFit="1" customWidth="1"/>
    <col min="18" max="18" width="12.5703125" style="3" bestFit="1" customWidth="1"/>
    <col min="19" max="19" width="10.85546875" style="3" bestFit="1" customWidth="1"/>
    <col min="20" max="20" width="12.5703125" style="3" bestFit="1" customWidth="1"/>
    <col min="21" max="21" width="10.5703125" style="3" bestFit="1" customWidth="1"/>
    <col min="22" max="22" width="12.5703125" style="3" bestFit="1" customWidth="1"/>
    <col min="23" max="23" width="11.140625" style="3" customWidth="1"/>
    <col min="24" max="24" width="59.42578125" style="14" customWidth="1"/>
    <col min="25" max="251" width="9.140625" style="3"/>
    <col min="252" max="252" width="7.140625" style="3" customWidth="1"/>
    <col min="253" max="253" width="22.5703125" style="3" customWidth="1"/>
    <col min="254" max="254" width="12" style="3" customWidth="1"/>
    <col min="255" max="264" width="7.5703125" style="3" customWidth="1"/>
    <col min="265" max="274" width="6.5703125" style="3" customWidth="1"/>
    <col min="275" max="275" width="11.5703125" style="3" customWidth="1"/>
    <col min="276" max="507" width="9.140625" style="3"/>
    <col min="508" max="508" width="7.140625" style="3" customWidth="1"/>
    <col min="509" max="509" width="22.5703125" style="3" customWidth="1"/>
    <col min="510" max="510" width="12" style="3" customWidth="1"/>
    <col min="511" max="520" width="7.5703125" style="3" customWidth="1"/>
    <col min="521" max="530" width="6.5703125" style="3" customWidth="1"/>
    <col min="531" max="531" width="11.5703125" style="3" customWidth="1"/>
    <col min="532" max="763" width="9.140625" style="3"/>
    <col min="764" max="764" width="7.140625" style="3" customWidth="1"/>
    <col min="765" max="765" width="22.5703125" style="3" customWidth="1"/>
    <col min="766" max="766" width="12" style="3" customWidth="1"/>
    <col min="767" max="776" width="7.5703125" style="3" customWidth="1"/>
    <col min="777" max="786" width="6.5703125" style="3" customWidth="1"/>
    <col min="787" max="787" width="11.5703125" style="3" customWidth="1"/>
    <col min="788" max="1019" width="9.140625" style="3"/>
    <col min="1020" max="1020" width="7.140625" style="3" customWidth="1"/>
    <col min="1021" max="1021" width="22.5703125" style="3" customWidth="1"/>
    <col min="1022" max="1022" width="12" style="3" customWidth="1"/>
    <col min="1023" max="1032" width="7.5703125" style="3" customWidth="1"/>
    <col min="1033" max="1042" width="6.5703125" style="3" customWidth="1"/>
    <col min="1043" max="1043" width="11.5703125" style="3" customWidth="1"/>
    <col min="1044" max="1275" width="9.140625" style="3"/>
    <col min="1276" max="1276" width="7.140625" style="3" customWidth="1"/>
    <col min="1277" max="1277" width="22.5703125" style="3" customWidth="1"/>
    <col min="1278" max="1278" width="12" style="3" customWidth="1"/>
    <col min="1279" max="1288" width="7.5703125" style="3" customWidth="1"/>
    <col min="1289" max="1298" width="6.5703125" style="3" customWidth="1"/>
    <col min="1299" max="1299" width="11.5703125" style="3" customWidth="1"/>
    <col min="1300" max="1531" width="9.140625" style="3"/>
    <col min="1532" max="1532" width="7.140625" style="3" customWidth="1"/>
    <col min="1533" max="1533" width="22.5703125" style="3" customWidth="1"/>
    <col min="1534" max="1534" width="12" style="3" customWidth="1"/>
    <col min="1535" max="1544" width="7.5703125" style="3" customWidth="1"/>
    <col min="1545" max="1554" width="6.5703125" style="3" customWidth="1"/>
    <col min="1555" max="1555" width="11.5703125" style="3" customWidth="1"/>
    <col min="1556" max="1787" width="9.140625" style="3"/>
    <col min="1788" max="1788" width="7.140625" style="3" customWidth="1"/>
    <col min="1789" max="1789" width="22.5703125" style="3" customWidth="1"/>
    <col min="1790" max="1790" width="12" style="3" customWidth="1"/>
    <col min="1791" max="1800" width="7.5703125" style="3" customWidth="1"/>
    <col min="1801" max="1810" width="6.5703125" style="3" customWidth="1"/>
    <col min="1811" max="1811" width="11.5703125" style="3" customWidth="1"/>
    <col min="1812" max="2043" width="9.140625" style="3"/>
    <col min="2044" max="2044" width="7.140625" style="3" customWidth="1"/>
    <col min="2045" max="2045" width="22.5703125" style="3" customWidth="1"/>
    <col min="2046" max="2046" width="12" style="3" customWidth="1"/>
    <col min="2047" max="2056" width="7.5703125" style="3" customWidth="1"/>
    <col min="2057" max="2066" width="6.5703125" style="3" customWidth="1"/>
    <col min="2067" max="2067" width="11.5703125" style="3" customWidth="1"/>
    <col min="2068" max="2299" width="9.140625" style="3"/>
    <col min="2300" max="2300" width="7.140625" style="3" customWidth="1"/>
    <col min="2301" max="2301" width="22.5703125" style="3" customWidth="1"/>
    <col min="2302" max="2302" width="12" style="3" customWidth="1"/>
    <col min="2303" max="2312" width="7.5703125" style="3" customWidth="1"/>
    <col min="2313" max="2322" width="6.5703125" style="3" customWidth="1"/>
    <col min="2323" max="2323" width="11.5703125" style="3" customWidth="1"/>
    <col min="2324" max="2555" width="9.140625" style="3"/>
    <col min="2556" max="2556" width="7.140625" style="3" customWidth="1"/>
    <col min="2557" max="2557" width="22.5703125" style="3" customWidth="1"/>
    <col min="2558" max="2558" width="12" style="3" customWidth="1"/>
    <col min="2559" max="2568" width="7.5703125" style="3" customWidth="1"/>
    <col min="2569" max="2578" width="6.5703125" style="3" customWidth="1"/>
    <col min="2579" max="2579" width="11.5703125" style="3" customWidth="1"/>
    <col min="2580" max="2811" width="9.140625" style="3"/>
    <col min="2812" max="2812" width="7.140625" style="3" customWidth="1"/>
    <col min="2813" max="2813" width="22.5703125" style="3" customWidth="1"/>
    <col min="2814" max="2814" width="12" style="3" customWidth="1"/>
    <col min="2815" max="2824" width="7.5703125" style="3" customWidth="1"/>
    <col min="2825" max="2834" width="6.5703125" style="3" customWidth="1"/>
    <col min="2835" max="2835" width="11.5703125" style="3" customWidth="1"/>
    <col min="2836" max="3067" width="9.140625" style="3"/>
    <col min="3068" max="3068" width="7.140625" style="3" customWidth="1"/>
    <col min="3069" max="3069" width="22.5703125" style="3" customWidth="1"/>
    <col min="3070" max="3070" width="12" style="3" customWidth="1"/>
    <col min="3071" max="3080" width="7.5703125" style="3" customWidth="1"/>
    <col min="3081" max="3090" width="6.5703125" style="3" customWidth="1"/>
    <col min="3091" max="3091" width="11.5703125" style="3" customWidth="1"/>
    <col min="3092" max="3323" width="9.140625" style="3"/>
    <col min="3324" max="3324" width="7.140625" style="3" customWidth="1"/>
    <col min="3325" max="3325" width="22.5703125" style="3" customWidth="1"/>
    <col min="3326" max="3326" width="12" style="3" customWidth="1"/>
    <col min="3327" max="3336" width="7.5703125" style="3" customWidth="1"/>
    <col min="3337" max="3346" width="6.5703125" style="3" customWidth="1"/>
    <col min="3347" max="3347" width="11.5703125" style="3" customWidth="1"/>
    <col min="3348" max="3579" width="9.140625" style="3"/>
    <col min="3580" max="3580" width="7.140625" style="3" customWidth="1"/>
    <col min="3581" max="3581" width="22.5703125" style="3" customWidth="1"/>
    <col min="3582" max="3582" width="12" style="3" customWidth="1"/>
    <col min="3583" max="3592" width="7.5703125" style="3" customWidth="1"/>
    <col min="3593" max="3602" width="6.5703125" style="3" customWidth="1"/>
    <col min="3603" max="3603" width="11.5703125" style="3" customWidth="1"/>
    <col min="3604" max="3835" width="9.140625" style="3"/>
    <col min="3836" max="3836" width="7.140625" style="3" customWidth="1"/>
    <col min="3837" max="3837" width="22.5703125" style="3" customWidth="1"/>
    <col min="3838" max="3838" width="12" style="3" customWidth="1"/>
    <col min="3839" max="3848" width="7.5703125" style="3" customWidth="1"/>
    <col min="3849" max="3858" width="6.5703125" style="3" customWidth="1"/>
    <col min="3859" max="3859" width="11.5703125" style="3" customWidth="1"/>
    <col min="3860" max="4091" width="9.140625" style="3"/>
    <col min="4092" max="4092" width="7.140625" style="3" customWidth="1"/>
    <col min="4093" max="4093" width="22.5703125" style="3" customWidth="1"/>
    <col min="4094" max="4094" width="12" style="3" customWidth="1"/>
    <col min="4095" max="4104" width="7.5703125" style="3" customWidth="1"/>
    <col min="4105" max="4114" width="6.5703125" style="3" customWidth="1"/>
    <col min="4115" max="4115" width="11.5703125" style="3" customWidth="1"/>
    <col min="4116" max="4347" width="9.140625" style="3"/>
    <col min="4348" max="4348" width="7.140625" style="3" customWidth="1"/>
    <col min="4349" max="4349" width="22.5703125" style="3" customWidth="1"/>
    <col min="4350" max="4350" width="12" style="3" customWidth="1"/>
    <col min="4351" max="4360" width="7.5703125" style="3" customWidth="1"/>
    <col min="4361" max="4370" width="6.5703125" style="3" customWidth="1"/>
    <col min="4371" max="4371" width="11.5703125" style="3" customWidth="1"/>
    <col min="4372" max="4603" width="9.140625" style="3"/>
    <col min="4604" max="4604" width="7.140625" style="3" customWidth="1"/>
    <col min="4605" max="4605" width="22.5703125" style="3" customWidth="1"/>
    <col min="4606" max="4606" width="12" style="3" customWidth="1"/>
    <col min="4607" max="4616" width="7.5703125" style="3" customWidth="1"/>
    <col min="4617" max="4626" width="6.5703125" style="3" customWidth="1"/>
    <col min="4627" max="4627" width="11.5703125" style="3" customWidth="1"/>
    <col min="4628" max="4859" width="9.140625" style="3"/>
    <col min="4860" max="4860" width="7.140625" style="3" customWidth="1"/>
    <col min="4861" max="4861" width="22.5703125" style="3" customWidth="1"/>
    <col min="4862" max="4862" width="12" style="3" customWidth="1"/>
    <col min="4863" max="4872" width="7.5703125" style="3" customWidth="1"/>
    <col min="4873" max="4882" width="6.5703125" style="3" customWidth="1"/>
    <col min="4883" max="4883" width="11.5703125" style="3" customWidth="1"/>
    <col min="4884" max="5115" width="9.140625" style="3"/>
    <col min="5116" max="5116" width="7.140625" style="3" customWidth="1"/>
    <col min="5117" max="5117" width="22.5703125" style="3" customWidth="1"/>
    <col min="5118" max="5118" width="12" style="3" customWidth="1"/>
    <col min="5119" max="5128" width="7.5703125" style="3" customWidth="1"/>
    <col min="5129" max="5138" width="6.5703125" style="3" customWidth="1"/>
    <col min="5139" max="5139" width="11.5703125" style="3" customWidth="1"/>
    <col min="5140" max="5371" width="9.140625" style="3"/>
    <col min="5372" max="5372" width="7.140625" style="3" customWidth="1"/>
    <col min="5373" max="5373" width="22.5703125" style="3" customWidth="1"/>
    <col min="5374" max="5374" width="12" style="3" customWidth="1"/>
    <col min="5375" max="5384" width="7.5703125" style="3" customWidth="1"/>
    <col min="5385" max="5394" width="6.5703125" style="3" customWidth="1"/>
    <col min="5395" max="5395" width="11.5703125" style="3" customWidth="1"/>
    <col min="5396" max="5627" width="9.140625" style="3"/>
    <col min="5628" max="5628" width="7.140625" style="3" customWidth="1"/>
    <col min="5629" max="5629" width="22.5703125" style="3" customWidth="1"/>
    <col min="5630" max="5630" width="12" style="3" customWidth="1"/>
    <col min="5631" max="5640" width="7.5703125" style="3" customWidth="1"/>
    <col min="5641" max="5650" width="6.5703125" style="3" customWidth="1"/>
    <col min="5651" max="5651" width="11.5703125" style="3" customWidth="1"/>
    <col min="5652" max="5883" width="9.140625" style="3"/>
    <col min="5884" max="5884" width="7.140625" style="3" customWidth="1"/>
    <col min="5885" max="5885" width="22.5703125" style="3" customWidth="1"/>
    <col min="5886" max="5886" width="12" style="3" customWidth="1"/>
    <col min="5887" max="5896" width="7.5703125" style="3" customWidth="1"/>
    <col min="5897" max="5906" width="6.5703125" style="3" customWidth="1"/>
    <col min="5907" max="5907" width="11.5703125" style="3" customWidth="1"/>
    <col min="5908" max="6139" width="9.140625" style="3"/>
    <col min="6140" max="6140" width="7.140625" style="3" customWidth="1"/>
    <col min="6141" max="6141" width="22.5703125" style="3" customWidth="1"/>
    <col min="6142" max="6142" width="12" style="3" customWidth="1"/>
    <col min="6143" max="6152" width="7.5703125" style="3" customWidth="1"/>
    <col min="6153" max="6162" width="6.5703125" style="3" customWidth="1"/>
    <col min="6163" max="6163" width="11.5703125" style="3" customWidth="1"/>
    <col min="6164" max="6395" width="9.140625" style="3"/>
    <col min="6396" max="6396" width="7.140625" style="3" customWidth="1"/>
    <col min="6397" max="6397" width="22.5703125" style="3" customWidth="1"/>
    <col min="6398" max="6398" width="12" style="3" customWidth="1"/>
    <col min="6399" max="6408" width="7.5703125" style="3" customWidth="1"/>
    <col min="6409" max="6418" width="6.5703125" style="3" customWidth="1"/>
    <col min="6419" max="6419" width="11.5703125" style="3" customWidth="1"/>
    <col min="6420" max="6651" width="9.140625" style="3"/>
    <col min="6652" max="6652" width="7.140625" style="3" customWidth="1"/>
    <col min="6653" max="6653" width="22.5703125" style="3" customWidth="1"/>
    <col min="6654" max="6654" width="12" style="3" customWidth="1"/>
    <col min="6655" max="6664" width="7.5703125" style="3" customWidth="1"/>
    <col min="6665" max="6674" width="6.5703125" style="3" customWidth="1"/>
    <col min="6675" max="6675" width="11.5703125" style="3" customWidth="1"/>
    <col min="6676" max="6907" width="9.140625" style="3"/>
    <col min="6908" max="6908" width="7.140625" style="3" customWidth="1"/>
    <col min="6909" max="6909" width="22.5703125" style="3" customWidth="1"/>
    <col min="6910" max="6910" width="12" style="3" customWidth="1"/>
    <col min="6911" max="6920" width="7.5703125" style="3" customWidth="1"/>
    <col min="6921" max="6930" width="6.5703125" style="3" customWidth="1"/>
    <col min="6931" max="6931" width="11.5703125" style="3" customWidth="1"/>
    <col min="6932" max="7163" width="9.140625" style="3"/>
    <col min="7164" max="7164" width="7.140625" style="3" customWidth="1"/>
    <col min="7165" max="7165" width="22.5703125" style="3" customWidth="1"/>
    <col min="7166" max="7166" width="12" style="3" customWidth="1"/>
    <col min="7167" max="7176" width="7.5703125" style="3" customWidth="1"/>
    <col min="7177" max="7186" width="6.5703125" style="3" customWidth="1"/>
    <col min="7187" max="7187" width="11.5703125" style="3" customWidth="1"/>
    <col min="7188" max="7419" width="9.140625" style="3"/>
    <col min="7420" max="7420" width="7.140625" style="3" customWidth="1"/>
    <col min="7421" max="7421" width="22.5703125" style="3" customWidth="1"/>
    <col min="7422" max="7422" width="12" style="3" customWidth="1"/>
    <col min="7423" max="7432" width="7.5703125" style="3" customWidth="1"/>
    <col min="7433" max="7442" width="6.5703125" style="3" customWidth="1"/>
    <col min="7443" max="7443" width="11.5703125" style="3" customWidth="1"/>
    <col min="7444" max="7675" width="9.140625" style="3"/>
    <col min="7676" max="7676" width="7.140625" style="3" customWidth="1"/>
    <col min="7677" max="7677" width="22.5703125" style="3" customWidth="1"/>
    <col min="7678" max="7678" width="12" style="3" customWidth="1"/>
    <col min="7679" max="7688" width="7.5703125" style="3" customWidth="1"/>
    <col min="7689" max="7698" width="6.5703125" style="3" customWidth="1"/>
    <col min="7699" max="7699" width="11.5703125" style="3" customWidth="1"/>
    <col min="7700" max="7931" width="9.140625" style="3"/>
    <col min="7932" max="7932" width="7.140625" style="3" customWidth="1"/>
    <col min="7933" max="7933" width="22.5703125" style="3" customWidth="1"/>
    <col min="7934" max="7934" width="12" style="3" customWidth="1"/>
    <col min="7935" max="7944" width="7.5703125" style="3" customWidth="1"/>
    <col min="7945" max="7954" width="6.5703125" style="3" customWidth="1"/>
    <col min="7955" max="7955" width="11.5703125" style="3" customWidth="1"/>
    <col min="7956" max="8187" width="9.140625" style="3"/>
    <col min="8188" max="8188" width="7.140625" style="3" customWidth="1"/>
    <col min="8189" max="8189" width="22.5703125" style="3" customWidth="1"/>
    <col min="8190" max="8190" width="12" style="3" customWidth="1"/>
    <col min="8191" max="8200" width="7.5703125" style="3" customWidth="1"/>
    <col min="8201" max="8210" width="6.5703125" style="3" customWidth="1"/>
    <col min="8211" max="8211" width="11.5703125" style="3" customWidth="1"/>
    <col min="8212" max="8443" width="9.140625" style="3"/>
    <col min="8444" max="8444" width="7.140625" style="3" customWidth="1"/>
    <col min="8445" max="8445" width="22.5703125" style="3" customWidth="1"/>
    <col min="8446" max="8446" width="12" style="3" customWidth="1"/>
    <col min="8447" max="8456" width="7.5703125" style="3" customWidth="1"/>
    <col min="8457" max="8466" width="6.5703125" style="3" customWidth="1"/>
    <col min="8467" max="8467" width="11.5703125" style="3" customWidth="1"/>
    <col min="8468" max="8699" width="9.140625" style="3"/>
    <col min="8700" max="8700" width="7.140625" style="3" customWidth="1"/>
    <col min="8701" max="8701" width="22.5703125" style="3" customWidth="1"/>
    <col min="8702" max="8702" width="12" style="3" customWidth="1"/>
    <col min="8703" max="8712" width="7.5703125" style="3" customWidth="1"/>
    <col min="8713" max="8722" width="6.5703125" style="3" customWidth="1"/>
    <col min="8723" max="8723" width="11.5703125" style="3" customWidth="1"/>
    <col min="8724" max="8955" width="9.140625" style="3"/>
    <col min="8956" max="8956" width="7.140625" style="3" customWidth="1"/>
    <col min="8957" max="8957" width="22.5703125" style="3" customWidth="1"/>
    <col min="8958" max="8958" width="12" style="3" customWidth="1"/>
    <col min="8959" max="8968" width="7.5703125" style="3" customWidth="1"/>
    <col min="8969" max="8978" width="6.5703125" style="3" customWidth="1"/>
    <col min="8979" max="8979" width="11.5703125" style="3" customWidth="1"/>
    <col min="8980" max="9211" width="9.140625" style="3"/>
    <col min="9212" max="9212" width="7.140625" style="3" customWidth="1"/>
    <col min="9213" max="9213" width="22.5703125" style="3" customWidth="1"/>
    <col min="9214" max="9214" width="12" style="3" customWidth="1"/>
    <col min="9215" max="9224" width="7.5703125" style="3" customWidth="1"/>
    <col min="9225" max="9234" width="6.5703125" style="3" customWidth="1"/>
    <col min="9235" max="9235" width="11.5703125" style="3" customWidth="1"/>
    <col min="9236" max="9467" width="9.140625" style="3"/>
    <col min="9468" max="9468" width="7.140625" style="3" customWidth="1"/>
    <col min="9469" max="9469" width="22.5703125" style="3" customWidth="1"/>
    <col min="9470" max="9470" width="12" style="3" customWidth="1"/>
    <col min="9471" max="9480" width="7.5703125" style="3" customWidth="1"/>
    <col min="9481" max="9490" width="6.5703125" style="3" customWidth="1"/>
    <col min="9491" max="9491" width="11.5703125" style="3" customWidth="1"/>
    <col min="9492" max="9723" width="9.140625" style="3"/>
    <col min="9724" max="9724" width="7.140625" style="3" customWidth="1"/>
    <col min="9725" max="9725" width="22.5703125" style="3" customWidth="1"/>
    <col min="9726" max="9726" width="12" style="3" customWidth="1"/>
    <col min="9727" max="9736" width="7.5703125" style="3" customWidth="1"/>
    <col min="9737" max="9746" width="6.5703125" style="3" customWidth="1"/>
    <col min="9747" max="9747" width="11.5703125" style="3" customWidth="1"/>
    <col min="9748" max="9979" width="9.140625" style="3"/>
    <col min="9980" max="9980" width="7.140625" style="3" customWidth="1"/>
    <col min="9981" max="9981" width="22.5703125" style="3" customWidth="1"/>
    <col min="9982" max="9982" width="12" style="3" customWidth="1"/>
    <col min="9983" max="9992" width="7.5703125" style="3" customWidth="1"/>
    <col min="9993" max="10002" width="6.5703125" style="3" customWidth="1"/>
    <col min="10003" max="10003" width="11.5703125" style="3" customWidth="1"/>
    <col min="10004" max="10235" width="9.140625" style="3"/>
    <col min="10236" max="10236" width="7.140625" style="3" customWidth="1"/>
    <col min="10237" max="10237" width="22.5703125" style="3" customWidth="1"/>
    <col min="10238" max="10238" width="12" style="3" customWidth="1"/>
    <col min="10239" max="10248" width="7.5703125" style="3" customWidth="1"/>
    <col min="10249" max="10258" width="6.5703125" style="3" customWidth="1"/>
    <col min="10259" max="10259" width="11.5703125" style="3" customWidth="1"/>
    <col min="10260" max="10491" width="9.140625" style="3"/>
    <col min="10492" max="10492" width="7.140625" style="3" customWidth="1"/>
    <col min="10493" max="10493" width="22.5703125" style="3" customWidth="1"/>
    <col min="10494" max="10494" width="12" style="3" customWidth="1"/>
    <col min="10495" max="10504" width="7.5703125" style="3" customWidth="1"/>
    <col min="10505" max="10514" width="6.5703125" style="3" customWidth="1"/>
    <col min="10515" max="10515" width="11.5703125" style="3" customWidth="1"/>
    <col min="10516" max="10747" width="9.140625" style="3"/>
    <col min="10748" max="10748" width="7.140625" style="3" customWidth="1"/>
    <col min="10749" max="10749" width="22.5703125" style="3" customWidth="1"/>
    <col min="10750" max="10750" width="12" style="3" customWidth="1"/>
    <col min="10751" max="10760" width="7.5703125" style="3" customWidth="1"/>
    <col min="10761" max="10770" width="6.5703125" style="3" customWidth="1"/>
    <col min="10771" max="10771" width="11.5703125" style="3" customWidth="1"/>
    <col min="10772" max="11003" width="9.140625" style="3"/>
    <col min="11004" max="11004" width="7.140625" style="3" customWidth="1"/>
    <col min="11005" max="11005" width="22.5703125" style="3" customWidth="1"/>
    <col min="11006" max="11006" width="12" style="3" customWidth="1"/>
    <col min="11007" max="11016" width="7.5703125" style="3" customWidth="1"/>
    <col min="11017" max="11026" width="6.5703125" style="3" customWidth="1"/>
    <col min="11027" max="11027" width="11.5703125" style="3" customWidth="1"/>
    <col min="11028" max="11259" width="9.140625" style="3"/>
    <col min="11260" max="11260" width="7.140625" style="3" customWidth="1"/>
    <col min="11261" max="11261" width="22.5703125" style="3" customWidth="1"/>
    <col min="11262" max="11262" width="12" style="3" customWidth="1"/>
    <col min="11263" max="11272" width="7.5703125" style="3" customWidth="1"/>
    <col min="11273" max="11282" width="6.5703125" style="3" customWidth="1"/>
    <col min="11283" max="11283" width="11.5703125" style="3" customWidth="1"/>
    <col min="11284" max="11515" width="9.140625" style="3"/>
    <col min="11516" max="11516" width="7.140625" style="3" customWidth="1"/>
    <col min="11517" max="11517" width="22.5703125" style="3" customWidth="1"/>
    <col min="11518" max="11518" width="12" style="3" customWidth="1"/>
    <col min="11519" max="11528" width="7.5703125" style="3" customWidth="1"/>
    <col min="11529" max="11538" width="6.5703125" style="3" customWidth="1"/>
    <col min="11539" max="11539" width="11.5703125" style="3" customWidth="1"/>
    <col min="11540" max="11771" width="9.140625" style="3"/>
    <col min="11772" max="11772" width="7.140625" style="3" customWidth="1"/>
    <col min="11773" max="11773" width="22.5703125" style="3" customWidth="1"/>
    <col min="11774" max="11774" width="12" style="3" customWidth="1"/>
    <col min="11775" max="11784" width="7.5703125" style="3" customWidth="1"/>
    <col min="11785" max="11794" width="6.5703125" style="3" customWidth="1"/>
    <col min="11795" max="11795" width="11.5703125" style="3" customWidth="1"/>
    <col min="11796" max="12027" width="9.140625" style="3"/>
    <col min="12028" max="12028" width="7.140625" style="3" customWidth="1"/>
    <col min="12029" max="12029" width="22.5703125" style="3" customWidth="1"/>
    <col min="12030" max="12030" width="12" style="3" customWidth="1"/>
    <col min="12031" max="12040" width="7.5703125" style="3" customWidth="1"/>
    <col min="12041" max="12050" width="6.5703125" style="3" customWidth="1"/>
    <col min="12051" max="12051" width="11.5703125" style="3" customWidth="1"/>
    <col min="12052" max="12283" width="9.140625" style="3"/>
    <col min="12284" max="12284" width="7.140625" style="3" customWidth="1"/>
    <col min="12285" max="12285" width="22.5703125" style="3" customWidth="1"/>
    <col min="12286" max="12286" width="12" style="3" customWidth="1"/>
    <col min="12287" max="12296" width="7.5703125" style="3" customWidth="1"/>
    <col min="12297" max="12306" width="6.5703125" style="3" customWidth="1"/>
    <col min="12307" max="12307" width="11.5703125" style="3" customWidth="1"/>
    <col min="12308" max="12539" width="9.140625" style="3"/>
    <col min="12540" max="12540" width="7.140625" style="3" customWidth="1"/>
    <col min="12541" max="12541" width="22.5703125" style="3" customWidth="1"/>
    <col min="12542" max="12542" width="12" style="3" customWidth="1"/>
    <col min="12543" max="12552" width="7.5703125" style="3" customWidth="1"/>
    <col min="12553" max="12562" width="6.5703125" style="3" customWidth="1"/>
    <col min="12563" max="12563" width="11.5703125" style="3" customWidth="1"/>
    <col min="12564" max="12795" width="9.140625" style="3"/>
    <col min="12796" max="12796" width="7.140625" style="3" customWidth="1"/>
    <col min="12797" max="12797" width="22.5703125" style="3" customWidth="1"/>
    <col min="12798" max="12798" width="12" style="3" customWidth="1"/>
    <col min="12799" max="12808" width="7.5703125" style="3" customWidth="1"/>
    <col min="12809" max="12818" width="6.5703125" style="3" customWidth="1"/>
    <col min="12819" max="12819" width="11.5703125" style="3" customWidth="1"/>
    <col min="12820" max="13051" width="9.140625" style="3"/>
    <col min="13052" max="13052" width="7.140625" style="3" customWidth="1"/>
    <col min="13053" max="13053" width="22.5703125" style="3" customWidth="1"/>
    <col min="13054" max="13054" width="12" style="3" customWidth="1"/>
    <col min="13055" max="13064" width="7.5703125" style="3" customWidth="1"/>
    <col min="13065" max="13074" width="6.5703125" style="3" customWidth="1"/>
    <col min="13075" max="13075" width="11.5703125" style="3" customWidth="1"/>
    <col min="13076" max="13307" width="9.140625" style="3"/>
    <col min="13308" max="13308" width="7.140625" style="3" customWidth="1"/>
    <col min="13309" max="13309" width="22.5703125" style="3" customWidth="1"/>
    <col min="13310" max="13310" width="12" style="3" customWidth="1"/>
    <col min="13311" max="13320" width="7.5703125" style="3" customWidth="1"/>
    <col min="13321" max="13330" width="6.5703125" style="3" customWidth="1"/>
    <col min="13331" max="13331" width="11.5703125" style="3" customWidth="1"/>
    <col min="13332" max="13563" width="9.140625" style="3"/>
    <col min="13564" max="13564" width="7.140625" style="3" customWidth="1"/>
    <col min="13565" max="13565" width="22.5703125" style="3" customWidth="1"/>
    <col min="13566" max="13566" width="12" style="3" customWidth="1"/>
    <col min="13567" max="13576" width="7.5703125" style="3" customWidth="1"/>
    <col min="13577" max="13586" width="6.5703125" style="3" customWidth="1"/>
    <col min="13587" max="13587" width="11.5703125" style="3" customWidth="1"/>
    <col min="13588" max="13819" width="9.140625" style="3"/>
    <col min="13820" max="13820" width="7.140625" style="3" customWidth="1"/>
    <col min="13821" max="13821" width="22.5703125" style="3" customWidth="1"/>
    <col min="13822" max="13822" width="12" style="3" customWidth="1"/>
    <col min="13823" max="13832" width="7.5703125" style="3" customWidth="1"/>
    <col min="13833" max="13842" width="6.5703125" style="3" customWidth="1"/>
    <col min="13843" max="13843" width="11.5703125" style="3" customWidth="1"/>
    <col min="13844" max="14075" width="9.140625" style="3"/>
    <col min="14076" max="14076" width="7.140625" style="3" customWidth="1"/>
    <col min="14077" max="14077" width="22.5703125" style="3" customWidth="1"/>
    <col min="14078" max="14078" width="12" style="3" customWidth="1"/>
    <col min="14079" max="14088" width="7.5703125" style="3" customWidth="1"/>
    <col min="14089" max="14098" width="6.5703125" style="3" customWidth="1"/>
    <col min="14099" max="14099" width="11.5703125" style="3" customWidth="1"/>
    <col min="14100" max="14331" width="9.140625" style="3"/>
    <col min="14332" max="14332" width="7.140625" style="3" customWidth="1"/>
    <col min="14333" max="14333" width="22.5703125" style="3" customWidth="1"/>
    <col min="14334" max="14334" width="12" style="3" customWidth="1"/>
    <col min="14335" max="14344" width="7.5703125" style="3" customWidth="1"/>
    <col min="14345" max="14354" width="6.5703125" style="3" customWidth="1"/>
    <col min="14355" max="14355" width="11.5703125" style="3" customWidth="1"/>
    <col min="14356" max="14587" width="9.140625" style="3"/>
    <col min="14588" max="14588" width="7.140625" style="3" customWidth="1"/>
    <col min="14589" max="14589" width="22.5703125" style="3" customWidth="1"/>
    <col min="14590" max="14590" width="12" style="3" customWidth="1"/>
    <col min="14591" max="14600" width="7.5703125" style="3" customWidth="1"/>
    <col min="14601" max="14610" width="6.5703125" style="3" customWidth="1"/>
    <col min="14611" max="14611" width="11.5703125" style="3" customWidth="1"/>
    <col min="14612" max="14843" width="9.140625" style="3"/>
    <col min="14844" max="14844" width="7.140625" style="3" customWidth="1"/>
    <col min="14845" max="14845" width="22.5703125" style="3" customWidth="1"/>
    <col min="14846" max="14846" width="12" style="3" customWidth="1"/>
    <col min="14847" max="14856" width="7.5703125" style="3" customWidth="1"/>
    <col min="14857" max="14866" width="6.5703125" style="3" customWidth="1"/>
    <col min="14867" max="14867" width="11.5703125" style="3" customWidth="1"/>
    <col min="14868" max="15099" width="9.140625" style="3"/>
    <col min="15100" max="15100" width="7.140625" style="3" customWidth="1"/>
    <col min="15101" max="15101" width="22.5703125" style="3" customWidth="1"/>
    <col min="15102" max="15102" width="12" style="3" customWidth="1"/>
    <col min="15103" max="15112" width="7.5703125" style="3" customWidth="1"/>
    <col min="15113" max="15122" width="6.5703125" style="3" customWidth="1"/>
    <col min="15123" max="15123" width="11.5703125" style="3" customWidth="1"/>
    <col min="15124" max="15355" width="9.140625" style="3"/>
    <col min="15356" max="15356" width="7.140625" style="3" customWidth="1"/>
    <col min="15357" max="15357" width="22.5703125" style="3" customWidth="1"/>
    <col min="15358" max="15358" width="12" style="3" customWidth="1"/>
    <col min="15359" max="15368" width="7.5703125" style="3" customWidth="1"/>
    <col min="15369" max="15378" width="6.5703125" style="3" customWidth="1"/>
    <col min="15379" max="15379" width="11.5703125" style="3" customWidth="1"/>
    <col min="15380" max="15611" width="9.140625" style="3"/>
    <col min="15612" max="15612" width="7.140625" style="3" customWidth="1"/>
    <col min="15613" max="15613" width="22.5703125" style="3" customWidth="1"/>
    <col min="15614" max="15614" width="12" style="3" customWidth="1"/>
    <col min="15615" max="15624" width="7.5703125" style="3" customWidth="1"/>
    <col min="15625" max="15634" width="6.5703125" style="3" customWidth="1"/>
    <col min="15635" max="15635" width="11.5703125" style="3" customWidth="1"/>
    <col min="15636" max="15867" width="9.140625" style="3"/>
    <col min="15868" max="15868" width="7.140625" style="3" customWidth="1"/>
    <col min="15869" max="15869" width="22.5703125" style="3" customWidth="1"/>
    <col min="15870" max="15870" width="12" style="3" customWidth="1"/>
    <col min="15871" max="15880" width="7.5703125" style="3" customWidth="1"/>
    <col min="15881" max="15890" width="6.5703125" style="3" customWidth="1"/>
    <col min="15891" max="15891" width="11.5703125" style="3" customWidth="1"/>
    <col min="15892" max="16123" width="9.140625" style="3"/>
    <col min="16124" max="16124" width="7.140625" style="3" customWidth="1"/>
    <col min="16125" max="16125" width="22.5703125" style="3" customWidth="1"/>
    <col min="16126" max="16126" width="12" style="3" customWidth="1"/>
    <col min="16127" max="16136" width="7.5703125" style="3" customWidth="1"/>
    <col min="16137" max="16146" width="6.5703125" style="3" customWidth="1"/>
    <col min="16147" max="16147" width="11.5703125" style="3" customWidth="1"/>
    <col min="16148" max="16384" width="9.140625" style="3"/>
  </cols>
  <sheetData>
    <row r="1" spans="1:24" x14ac:dyDescent="0.25">
      <c r="X1" s="10" t="s">
        <v>0</v>
      </c>
    </row>
    <row r="2" spans="1:24" x14ac:dyDescent="0.25">
      <c r="P2" s="11"/>
      <c r="Q2" s="11"/>
      <c r="R2" s="11"/>
      <c r="S2" s="11"/>
      <c r="T2" s="11"/>
      <c r="U2" s="11"/>
      <c r="V2" s="38" t="s">
        <v>452</v>
      </c>
      <c r="W2" s="38"/>
      <c r="X2" s="38"/>
    </row>
    <row r="3" spans="1:24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 x14ac:dyDescent="0.25">
      <c r="H4" s="12" t="s">
        <v>2</v>
      </c>
      <c r="I4" s="40">
        <v>9</v>
      </c>
      <c r="J4" s="41"/>
      <c r="K4" s="39" t="s">
        <v>412</v>
      </c>
      <c r="L4" s="39"/>
      <c r="M4" s="13">
        <v>2025</v>
      </c>
      <c r="N4" s="3" t="s">
        <v>3</v>
      </c>
    </row>
    <row r="6" spans="1:24" x14ac:dyDescent="0.25">
      <c r="H6" s="12" t="s">
        <v>4</v>
      </c>
      <c r="I6" s="40" t="s">
        <v>5</v>
      </c>
      <c r="J6" s="40"/>
      <c r="K6" s="40"/>
      <c r="L6" s="40"/>
      <c r="M6" s="40"/>
      <c r="N6" s="40"/>
      <c r="O6" s="40"/>
      <c r="P6" s="40"/>
      <c r="Q6" s="40"/>
      <c r="R6" s="40"/>
    </row>
    <row r="7" spans="1:24" x14ac:dyDescent="0.25">
      <c r="I7" s="37" t="s">
        <v>6</v>
      </c>
      <c r="J7" s="37"/>
      <c r="K7" s="37"/>
      <c r="L7" s="37"/>
      <c r="M7" s="37"/>
      <c r="N7" s="37"/>
      <c r="O7" s="37"/>
      <c r="P7" s="37"/>
      <c r="Q7" s="37"/>
      <c r="R7" s="37"/>
    </row>
    <row r="9" spans="1:24" x14ac:dyDescent="0.25">
      <c r="K9" s="12" t="s">
        <v>7</v>
      </c>
      <c r="L9" s="40">
        <v>2025</v>
      </c>
      <c r="M9" s="41"/>
      <c r="N9" s="3" t="s">
        <v>8</v>
      </c>
    </row>
    <row r="11" spans="1:24" x14ac:dyDescent="0.25">
      <c r="J11" s="12" t="s">
        <v>9</v>
      </c>
      <c r="K11" s="41" t="s">
        <v>191</v>
      </c>
      <c r="L11" s="41"/>
      <c r="M11" s="41"/>
      <c r="N11" s="41"/>
      <c r="O11" s="41"/>
      <c r="P11" s="41"/>
      <c r="Q11" s="41"/>
      <c r="R11" s="41"/>
      <c r="S11" s="41"/>
    </row>
    <row r="12" spans="1:24" x14ac:dyDescent="0.25">
      <c r="K12" s="37" t="s">
        <v>10</v>
      </c>
      <c r="L12" s="37"/>
      <c r="M12" s="37"/>
      <c r="N12" s="37"/>
      <c r="O12" s="37"/>
      <c r="P12" s="37"/>
      <c r="Q12" s="37"/>
      <c r="R12" s="37"/>
      <c r="S12" s="37"/>
    </row>
    <row r="13" spans="1:24" s="15" customFormat="1" x14ac:dyDescent="0.25">
      <c r="X13" s="16"/>
    </row>
    <row r="14" spans="1:24" x14ac:dyDescent="0.25">
      <c r="A14" s="43" t="s">
        <v>11</v>
      </c>
      <c r="B14" s="43" t="s">
        <v>12</v>
      </c>
      <c r="C14" s="43" t="s">
        <v>13</v>
      </c>
      <c r="D14" s="44" t="s">
        <v>14</v>
      </c>
      <c r="E14" s="44"/>
      <c r="F14" s="44"/>
      <c r="G14" s="44"/>
      <c r="H14" s="44"/>
      <c r="I14" s="44"/>
      <c r="J14" s="44"/>
      <c r="K14" s="44"/>
      <c r="L14" s="44"/>
      <c r="M14" s="44"/>
      <c r="N14" s="43" t="s">
        <v>15</v>
      </c>
      <c r="O14" s="43"/>
      <c r="P14" s="43"/>
      <c r="Q14" s="43"/>
      <c r="R14" s="43"/>
      <c r="S14" s="43"/>
      <c r="T14" s="43"/>
      <c r="U14" s="43"/>
      <c r="V14" s="43"/>
      <c r="W14" s="43"/>
      <c r="X14" s="43" t="s">
        <v>16</v>
      </c>
    </row>
    <row r="15" spans="1:24" x14ac:dyDescent="0.25">
      <c r="A15" s="43"/>
      <c r="B15" s="43"/>
      <c r="C15" s="43"/>
      <c r="D15" s="44" t="s">
        <v>353</v>
      </c>
      <c r="E15" s="44"/>
      <c r="F15" s="44"/>
      <c r="G15" s="44"/>
      <c r="H15" s="44"/>
      <c r="I15" s="44"/>
      <c r="J15" s="44"/>
      <c r="K15" s="44"/>
      <c r="L15" s="44"/>
      <c r="M15" s="44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4" x14ac:dyDescent="0.25">
      <c r="A16" s="43"/>
      <c r="B16" s="43"/>
      <c r="C16" s="43"/>
      <c r="D16" s="44" t="s">
        <v>17</v>
      </c>
      <c r="E16" s="44"/>
      <c r="F16" s="44"/>
      <c r="G16" s="44"/>
      <c r="H16" s="44"/>
      <c r="I16" s="44" t="s">
        <v>18</v>
      </c>
      <c r="J16" s="44"/>
      <c r="K16" s="44"/>
      <c r="L16" s="44"/>
      <c r="M16" s="44"/>
      <c r="N16" s="42" t="s">
        <v>19</v>
      </c>
      <c r="O16" s="42"/>
      <c r="P16" s="42" t="s">
        <v>20</v>
      </c>
      <c r="Q16" s="42"/>
      <c r="R16" s="42" t="s">
        <v>21</v>
      </c>
      <c r="S16" s="42"/>
      <c r="T16" s="42" t="s">
        <v>22</v>
      </c>
      <c r="U16" s="42"/>
      <c r="V16" s="42" t="s">
        <v>23</v>
      </c>
      <c r="W16" s="42"/>
      <c r="X16" s="43"/>
    </row>
    <row r="17" spans="1:24" x14ac:dyDescent="0.25">
      <c r="A17" s="43"/>
      <c r="B17" s="43"/>
      <c r="C17" s="43"/>
      <c r="D17" s="45" t="s">
        <v>19</v>
      </c>
      <c r="E17" s="45" t="s">
        <v>20</v>
      </c>
      <c r="F17" s="45" t="s">
        <v>21</v>
      </c>
      <c r="G17" s="45" t="s">
        <v>22</v>
      </c>
      <c r="H17" s="45" t="s">
        <v>24</v>
      </c>
      <c r="I17" s="45" t="s">
        <v>25</v>
      </c>
      <c r="J17" s="45" t="s">
        <v>20</v>
      </c>
      <c r="K17" s="45" t="s">
        <v>21</v>
      </c>
      <c r="L17" s="45" t="s">
        <v>22</v>
      </c>
      <c r="M17" s="45" t="s">
        <v>24</v>
      </c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</row>
    <row r="18" spans="1:24" ht="47.25" x14ac:dyDescent="0.25">
      <c r="A18" s="43"/>
      <c r="B18" s="43"/>
      <c r="C18" s="43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17" t="s">
        <v>26</v>
      </c>
      <c r="O18" s="17" t="s">
        <v>27</v>
      </c>
      <c r="P18" s="17" t="s">
        <v>26</v>
      </c>
      <c r="Q18" s="17" t="s">
        <v>27</v>
      </c>
      <c r="R18" s="17" t="s">
        <v>26</v>
      </c>
      <c r="S18" s="17" t="s">
        <v>27</v>
      </c>
      <c r="T18" s="17" t="s">
        <v>26</v>
      </c>
      <c r="U18" s="17" t="s">
        <v>27</v>
      </c>
      <c r="V18" s="17" t="s">
        <v>26</v>
      </c>
      <c r="W18" s="17" t="s">
        <v>27</v>
      </c>
      <c r="X18" s="43"/>
    </row>
    <row r="19" spans="1:24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46">
        <v>24</v>
      </c>
    </row>
    <row r="20" spans="1:24" x14ac:dyDescent="0.25">
      <c r="A20" s="49">
        <v>0</v>
      </c>
      <c r="B20" s="50" t="s">
        <v>28</v>
      </c>
      <c r="C20" s="51">
        <v>0</v>
      </c>
      <c r="D20" s="1">
        <f t="shared" ref="D20:M20" si="0">D22+D34+D101+D132</f>
        <v>343.52231</v>
      </c>
      <c r="E20" s="1">
        <f t="shared" si="0"/>
        <v>0</v>
      </c>
      <c r="F20" s="1">
        <f t="shared" si="0"/>
        <v>0</v>
      </c>
      <c r="G20" s="1">
        <f t="shared" si="0"/>
        <v>314.97831000000002</v>
      </c>
      <c r="H20" s="1">
        <f t="shared" si="0"/>
        <v>28.544</v>
      </c>
      <c r="I20" s="1">
        <f t="shared" si="0"/>
        <v>304.28387115599998</v>
      </c>
      <c r="J20" s="1">
        <f t="shared" si="0"/>
        <v>0</v>
      </c>
      <c r="K20" s="1">
        <f t="shared" si="0"/>
        <v>0</v>
      </c>
      <c r="L20" s="1">
        <f t="shared" si="0"/>
        <v>245.767278656</v>
      </c>
      <c r="M20" s="1">
        <f t="shared" si="0"/>
        <v>49.704999999999998</v>
      </c>
      <c r="N20" s="1">
        <f t="shared" ref="N20:N25" si="1">I20-D20</f>
        <v>-39.238438844000029</v>
      </c>
      <c r="O20" s="1">
        <f t="shared" ref="O20:O27" si="2">N20/D20*100</f>
        <v>-11.422384427957541</v>
      </c>
      <c r="P20" s="1">
        <f t="shared" ref="P20:P27" si="3">J20-E20</f>
        <v>0</v>
      </c>
      <c r="Q20" s="1" t="e">
        <f t="shared" ref="Q20:Q27" si="4">P20/E20*100</f>
        <v>#DIV/0!</v>
      </c>
      <c r="R20" s="1">
        <f t="shared" ref="R20:R27" si="5">K20-F20</f>
        <v>0</v>
      </c>
      <c r="S20" s="1" t="e">
        <f t="shared" ref="S20:S27" si="6">R20/F20*100</f>
        <v>#DIV/0!</v>
      </c>
      <c r="T20" s="1">
        <f t="shared" ref="T20:T27" si="7">L20-G20</f>
        <v>-69.21103134400002</v>
      </c>
      <c r="U20" s="1">
        <f t="shared" ref="U20:U27" si="8">T20/G20*100</f>
        <v>-21.973268998744715</v>
      </c>
      <c r="V20" s="1">
        <f t="shared" ref="V20:V27" si="9">M20-H20</f>
        <v>21.160999999999998</v>
      </c>
      <c r="W20" s="1">
        <f t="shared" ref="W20:W27" si="10">V20/H20*100</f>
        <v>74.134669282511197</v>
      </c>
      <c r="X20" s="27" t="s">
        <v>29</v>
      </c>
    </row>
    <row r="21" spans="1:24" x14ac:dyDescent="0.25">
      <c r="A21" s="7">
        <v>1</v>
      </c>
      <c r="B21" s="7" t="s">
        <v>30</v>
      </c>
      <c r="C21" s="7" t="s">
        <v>31</v>
      </c>
      <c r="D21" s="1">
        <f t="shared" ref="D21:M21" si="11">D20</f>
        <v>343.52231</v>
      </c>
      <c r="E21" s="1">
        <f t="shared" si="11"/>
        <v>0</v>
      </c>
      <c r="F21" s="1">
        <f t="shared" si="11"/>
        <v>0</v>
      </c>
      <c r="G21" s="1">
        <f t="shared" si="11"/>
        <v>314.97831000000002</v>
      </c>
      <c r="H21" s="1">
        <f t="shared" si="11"/>
        <v>28.544</v>
      </c>
      <c r="I21" s="1">
        <f t="shared" si="11"/>
        <v>304.28387115599998</v>
      </c>
      <c r="J21" s="1">
        <f t="shared" si="11"/>
        <v>0</v>
      </c>
      <c r="K21" s="1">
        <f t="shared" si="11"/>
        <v>0</v>
      </c>
      <c r="L21" s="1">
        <f t="shared" si="11"/>
        <v>245.767278656</v>
      </c>
      <c r="M21" s="1">
        <f t="shared" si="11"/>
        <v>49.704999999999998</v>
      </c>
      <c r="N21" s="1">
        <f t="shared" si="1"/>
        <v>-39.238438844000029</v>
      </c>
      <c r="O21" s="1">
        <f t="shared" si="2"/>
        <v>-11.422384427957541</v>
      </c>
      <c r="P21" s="1">
        <f t="shared" si="3"/>
        <v>0</v>
      </c>
      <c r="Q21" s="1" t="e">
        <f t="shared" si="4"/>
        <v>#DIV/0!</v>
      </c>
      <c r="R21" s="1">
        <f t="shared" si="5"/>
        <v>0</v>
      </c>
      <c r="S21" s="1" t="e">
        <f t="shared" si="6"/>
        <v>#DIV/0!</v>
      </c>
      <c r="T21" s="1">
        <f t="shared" si="7"/>
        <v>-69.21103134400002</v>
      </c>
      <c r="U21" s="1">
        <f t="shared" si="8"/>
        <v>-21.973268998744715</v>
      </c>
      <c r="V21" s="1">
        <f t="shared" si="9"/>
        <v>21.160999999999998</v>
      </c>
      <c r="W21" s="1">
        <f t="shared" si="10"/>
        <v>74.134669282511197</v>
      </c>
      <c r="X21" s="17" t="s">
        <v>29</v>
      </c>
    </row>
    <row r="22" spans="1:24" x14ac:dyDescent="0.25">
      <c r="A22" s="20" t="s">
        <v>32</v>
      </c>
      <c r="B22" s="47" t="s">
        <v>33</v>
      </c>
      <c r="C22" s="7" t="s">
        <v>31</v>
      </c>
      <c r="D22" s="1">
        <f>D23</f>
        <v>105.86</v>
      </c>
      <c r="E22" s="1">
        <f t="shared" ref="E22:M22" si="12">E23</f>
        <v>0</v>
      </c>
      <c r="F22" s="1">
        <f t="shared" si="12"/>
        <v>0</v>
      </c>
      <c r="G22" s="1">
        <f t="shared" si="12"/>
        <v>77.316000000000003</v>
      </c>
      <c r="H22" s="1">
        <f t="shared" si="12"/>
        <v>28.544</v>
      </c>
      <c r="I22" s="1">
        <f t="shared" si="12"/>
        <v>202.86799999999999</v>
      </c>
      <c r="J22" s="1">
        <f t="shared" si="12"/>
        <v>0</v>
      </c>
      <c r="K22" s="1">
        <f t="shared" si="12"/>
        <v>0</v>
      </c>
      <c r="L22" s="1">
        <f t="shared" si="12"/>
        <v>155.273</v>
      </c>
      <c r="M22" s="1">
        <f t="shared" si="12"/>
        <v>47.594999999999999</v>
      </c>
      <c r="N22" s="1">
        <f t="shared" si="1"/>
        <v>97.007999999999996</v>
      </c>
      <c r="O22" s="1">
        <f t="shared" si="2"/>
        <v>91.638012469299071</v>
      </c>
      <c r="P22" s="1">
        <f t="shared" si="3"/>
        <v>0</v>
      </c>
      <c r="Q22" s="1" t="e">
        <f t="shared" si="4"/>
        <v>#DIV/0!</v>
      </c>
      <c r="R22" s="1">
        <f t="shared" si="5"/>
        <v>0</v>
      </c>
      <c r="S22" s="1" t="e">
        <f t="shared" si="6"/>
        <v>#DIV/0!</v>
      </c>
      <c r="T22" s="1">
        <f t="shared" si="7"/>
        <v>77.956999999999994</v>
      </c>
      <c r="U22" s="1">
        <f t="shared" si="8"/>
        <v>100.82906513528893</v>
      </c>
      <c r="V22" s="1">
        <f t="shared" si="9"/>
        <v>19.050999999999998</v>
      </c>
      <c r="W22" s="1">
        <f t="shared" si="10"/>
        <v>66.742572869955154</v>
      </c>
      <c r="X22" s="27" t="s">
        <v>29</v>
      </c>
    </row>
    <row r="23" spans="1:24" ht="31.5" x14ac:dyDescent="0.25">
      <c r="A23" s="20" t="s">
        <v>34</v>
      </c>
      <c r="B23" s="47" t="s">
        <v>35</v>
      </c>
      <c r="C23" s="7" t="s">
        <v>31</v>
      </c>
      <c r="D23" s="1">
        <f>SUM(D24:D26)</f>
        <v>105.86</v>
      </c>
      <c r="E23" s="1">
        <f>SUM(E24:E26)</f>
        <v>0</v>
      </c>
      <c r="F23" s="1">
        <f t="shared" ref="F23:M23" si="13">SUM(F24:F26)</f>
        <v>0</v>
      </c>
      <c r="G23" s="1">
        <f t="shared" si="13"/>
        <v>77.316000000000003</v>
      </c>
      <c r="H23" s="1">
        <f t="shared" si="13"/>
        <v>28.544</v>
      </c>
      <c r="I23" s="1">
        <f t="shared" si="13"/>
        <v>202.86799999999999</v>
      </c>
      <c r="J23" s="1">
        <f t="shared" si="13"/>
        <v>0</v>
      </c>
      <c r="K23" s="1">
        <f t="shared" si="13"/>
        <v>0</v>
      </c>
      <c r="L23" s="1">
        <f t="shared" si="13"/>
        <v>155.273</v>
      </c>
      <c r="M23" s="1">
        <f t="shared" si="13"/>
        <v>47.594999999999999</v>
      </c>
      <c r="N23" s="1">
        <f t="shared" si="1"/>
        <v>97.007999999999996</v>
      </c>
      <c r="O23" s="1">
        <f t="shared" si="2"/>
        <v>91.638012469299071</v>
      </c>
      <c r="P23" s="1">
        <f t="shared" si="3"/>
        <v>0</v>
      </c>
      <c r="Q23" s="1" t="e">
        <f t="shared" si="4"/>
        <v>#DIV/0!</v>
      </c>
      <c r="R23" s="1">
        <f t="shared" si="5"/>
        <v>0</v>
      </c>
      <c r="S23" s="1" t="e">
        <f t="shared" si="6"/>
        <v>#DIV/0!</v>
      </c>
      <c r="T23" s="1">
        <f t="shared" si="7"/>
        <v>77.956999999999994</v>
      </c>
      <c r="U23" s="1">
        <f t="shared" si="8"/>
        <v>100.82906513528893</v>
      </c>
      <c r="V23" s="1">
        <f t="shared" si="9"/>
        <v>19.050999999999998</v>
      </c>
      <c r="W23" s="1">
        <f t="shared" si="10"/>
        <v>66.742572869955154</v>
      </c>
      <c r="X23" s="17" t="s">
        <v>29</v>
      </c>
    </row>
    <row r="24" spans="1:24" ht="47.25" x14ac:dyDescent="0.25">
      <c r="A24" s="49" t="s">
        <v>36</v>
      </c>
      <c r="B24" s="50" t="s">
        <v>37</v>
      </c>
      <c r="C24" s="51" t="s">
        <v>31</v>
      </c>
      <c r="D24" s="5">
        <f>SUM(E24:H24)</f>
        <v>36.756</v>
      </c>
      <c r="E24" s="1">
        <v>0</v>
      </c>
      <c r="F24" s="1">
        <v>0</v>
      </c>
      <c r="G24" s="5">
        <v>36.756</v>
      </c>
      <c r="H24" s="1">
        <v>0</v>
      </c>
      <c r="I24" s="1">
        <f>SUM(J24:M24)</f>
        <v>44.018000000000001</v>
      </c>
      <c r="J24" s="1">
        <v>0</v>
      </c>
      <c r="K24" s="1">
        <v>0</v>
      </c>
      <c r="L24" s="4">
        <v>44.018000000000001</v>
      </c>
      <c r="M24" s="1">
        <v>0</v>
      </c>
      <c r="N24" s="1">
        <f t="shared" si="1"/>
        <v>7.2620000000000005</v>
      </c>
      <c r="O24" s="1">
        <f t="shared" si="2"/>
        <v>19.757318533028624</v>
      </c>
      <c r="P24" s="1">
        <f t="shared" si="3"/>
        <v>0</v>
      </c>
      <c r="Q24" s="1" t="e">
        <f t="shared" si="4"/>
        <v>#DIV/0!</v>
      </c>
      <c r="R24" s="1">
        <f t="shared" si="5"/>
        <v>0</v>
      </c>
      <c r="S24" s="1" t="e">
        <f t="shared" si="6"/>
        <v>#DIV/0!</v>
      </c>
      <c r="T24" s="1">
        <f t="shared" si="7"/>
        <v>7.2620000000000005</v>
      </c>
      <c r="U24" s="1">
        <f t="shared" si="8"/>
        <v>19.757318533028624</v>
      </c>
      <c r="V24" s="1">
        <f t="shared" si="9"/>
        <v>0</v>
      </c>
      <c r="W24" s="1" t="e">
        <f t="shared" si="10"/>
        <v>#DIV/0!</v>
      </c>
      <c r="X24" s="27" t="s">
        <v>29</v>
      </c>
    </row>
    <row r="25" spans="1:24" ht="47.25" x14ac:dyDescent="0.25">
      <c r="A25" s="49" t="s">
        <v>38</v>
      </c>
      <c r="B25" s="50" t="s">
        <v>39</v>
      </c>
      <c r="C25" s="51" t="s">
        <v>31</v>
      </c>
      <c r="D25" s="5">
        <f>SUM(E25:H25)</f>
        <v>40.56</v>
      </c>
      <c r="E25" s="1">
        <v>0</v>
      </c>
      <c r="F25" s="1">
        <v>0</v>
      </c>
      <c r="G25" s="5">
        <v>40.56</v>
      </c>
      <c r="H25" s="1">
        <v>0</v>
      </c>
      <c r="I25" s="1">
        <f>SUM(J25:M25)</f>
        <v>111.255</v>
      </c>
      <c r="J25" s="1">
        <v>0</v>
      </c>
      <c r="K25" s="1">
        <v>0</v>
      </c>
      <c r="L25" s="4">
        <v>111.255</v>
      </c>
      <c r="M25" s="1">
        <v>0</v>
      </c>
      <c r="N25" s="1">
        <f t="shared" si="1"/>
        <v>70.694999999999993</v>
      </c>
      <c r="O25" s="1">
        <f t="shared" si="2"/>
        <v>174.29733727810648</v>
      </c>
      <c r="P25" s="1">
        <f t="shared" si="3"/>
        <v>0</v>
      </c>
      <c r="Q25" s="1" t="e">
        <f t="shared" si="4"/>
        <v>#DIV/0!</v>
      </c>
      <c r="R25" s="1">
        <f t="shared" si="5"/>
        <v>0</v>
      </c>
      <c r="S25" s="1" t="e">
        <f t="shared" si="6"/>
        <v>#DIV/0!</v>
      </c>
      <c r="T25" s="1">
        <f t="shared" si="7"/>
        <v>70.694999999999993</v>
      </c>
      <c r="U25" s="1">
        <f t="shared" si="8"/>
        <v>174.29733727810648</v>
      </c>
      <c r="V25" s="1">
        <f t="shared" si="9"/>
        <v>0</v>
      </c>
      <c r="W25" s="1" t="e">
        <f t="shared" si="10"/>
        <v>#DIV/0!</v>
      </c>
      <c r="X25" s="27" t="s">
        <v>29</v>
      </c>
    </row>
    <row r="26" spans="1:24" ht="47.25" x14ac:dyDescent="0.25">
      <c r="A26" s="49" t="s">
        <v>40</v>
      </c>
      <c r="B26" s="50" t="s">
        <v>41</v>
      </c>
      <c r="C26" s="51" t="s">
        <v>31</v>
      </c>
      <c r="D26" s="1">
        <f t="shared" ref="D26:I26" si="14">SUM(D27:D33)</f>
        <v>28.544</v>
      </c>
      <c r="E26" s="1">
        <f t="shared" si="14"/>
        <v>0</v>
      </c>
      <c r="F26" s="1">
        <f t="shared" si="14"/>
        <v>0</v>
      </c>
      <c r="G26" s="1">
        <f t="shared" si="14"/>
        <v>0</v>
      </c>
      <c r="H26" s="1">
        <f t="shared" si="14"/>
        <v>28.544</v>
      </c>
      <c r="I26" s="1">
        <f t="shared" si="14"/>
        <v>47.594999999999999</v>
      </c>
      <c r="J26" s="1">
        <f t="shared" ref="J26:M26" si="15">SUM(J27:J33)</f>
        <v>0</v>
      </c>
      <c r="K26" s="1">
        <f t="shared" si="15"/>
        <v>0</v>
      </c>
      <c r="L26" s="1">
        <f t="shared" si="15"/>
        <v>0</v>
      </c>
      <c r="M26" s="1">
        <f t="shared" si="15"/>
        <v>47.594999999999999</v>
      </c>
      <c r="N26" s="1">
        <f>SUM(N27:N33)</f>
        <v>-0.16000000000000014</v>
      </c>
      <c r="O26" s="1">
        <f>SUM(O27:O33)</f>
        <v>-36.723423838011968</v>
      </c>
      <c r="P26" s="1">
        <f>SUM(P27:P33)</f>
        <v>0</v>
      </c>
      <c r="Q26" s="1" t="e">
        <f t="shared" si="4"/>
        <v>#DIV/0!</v>
      </c>
      <c r="R26" s="1">
        <f t="shared" si="5"/>
        <v>0</v>
      </c>
      <c r="S26" s="1" t="e">
        <f t="shared" si="6"/>
        <v>#DIV/0!</v>
      </c>
      <c r="T26" s="1">
        <f t="shared" si="7"/>
        <v>0</v>
      </c>
      <c r="U26" s="1" t="e">
        <f t="shared" si="8"/>
        <v>#DIV/0!</v>
      </c>
      <c r="V26" s="1">
        <f t="shared" si="9"/>
        <v>19.050999999999998</v>
      </c>
      <c r="W26" s="1">
        <f t="shared" si="10"/>
        <v>66.742572869955154</v>
      </c>
      <c r="X26" s="17" t="s">
        <v>29</v>
      </c>
    </row>
    <row r="27" spans="1:24" ht="110.25" x14ac:dyDescent="0.25">
      <c r="A27" s="2" t="s">
        <v>42</v>
      </c>
      <c r="B27" s="19" t="s">
        <v>173</v>
      </c>
      <c r="C27" s="20" t="s">
        <v>174</v>
      </c>
      <c r="D27" s="1">
        <f>SUM(E27:H27)</f>
        <v>17.384</v>
      </c>
      <c r="E27" s="1">
        <v>0</v>
      </c>
      <c r="F27" s="1">
        <v>0</v>
      </c>
      <c r="G27" s="1">
        <v>0</v>
      </c>
      <c r="H27" s="1">
        <v>17.384</v>
      </c>
      <c r="I27" s="1">
        <f t="shared" ref="I27:I33" si="16">SUM(J27:M27)</f>
        <v>28.384</v>
      </c>
      <c r="J27" s="1">
        <v>0</v>
      </c>
      <c r="K27" s="1">
        <v>0</v>
      </c>
      <c r="L27" s="1">
        <v>0</v>
      </c>
      <c r="M27" s="1">
        <v>28.384</v>
      </c>
      <c r="N27" s="1">
        <f>I27-D27</f>
        <v>11</v>
      </c>
      <c r="O27" s="1">
        <f t="shared" si="2"/>
        <v>63.276576161988032</v>
      </c>
      <c r="P27" s="1">
        <f t="shared" si="3"/>
        <v>0</v>
      </c>
      <c r="Q27" s="1" t="e">
        <f t="shared" si="4"/>
        <v>#DIV/0!</v>
      </c>
      <c r="R27" s="1">
        <f t="shared" si="5"/>
        <v>0</v>
      </c>
      <c r="S27" s="1" t="e">
        <f t="shared" si="6"/>
        <v>#DIV/0!</v>
      </c>
      <c r="T27" s="1">
        <f t="shared" si="7"/>
        <v>0</v>
      </c>
      <c r="U27" s="1" t="e">
        <f t="shared" si="8"/>
        <v>#DIV/0!</v>
      </c>
      <c r="V27" s="1">
        <f t="shared" si="9"/>
        <v>11</v>
      </c>
      <c r="W27" s="1">
        <f t="shared" si="10"/>
        <v>63.276576161988032</v>
      </c>
      <c r="X27" s="21" t="s">
        <v>210</v>
      </c>
    </row>
    <row r="28" spans="1:24" ht="47.25" x14ac:dyDescent="0.25">
      <c r="A28" s="2" t="s">
        <v>45</v>
      </c>
      <c r="B28" s="9" t="s">
        <v>206</v>
      </c>
      <c r="C28" s="2" t="s">
        <v>207</v>
      </c>
      <c r="D28" s="1">
        <f t="shared" ref="D28" si="17">SUM(E28:H28)</f>
        <v>11.16</v>
      </c>
      <c r="E28" s="1">
        <v>0</v>
      </c>
      <c r="F28" s="1">
        <v>0</v>
      </c>
      <c r="G28" s="1">
        <v>0</v>
      </c>
      <c r="H28" s="1">
        <v>11.16</v>
      </c>
      <c r="I28" s="1">
        <f t="shared" si="16"/>
        <v>0</v>
      </c>
      <c r="J28" s="1">
        <v>0</v>
      </c>
      <c r="K28" s="1">
        <v>0</v>
      </c>
      <c r="L28" s="1">
        <v>0</v>
      </c>
      <c r="M28" s="1">
        <v>0</v>
      </c>
      <c r="N28" s="1">
        <f t="shared" ref="N28" si="18">I28-D28</f>
        <v>-11.16</v>
      </c>
      <c r="O28" s="1">
        <f t="shared" ref="O28" si="19">N28/D28*100</f>
        <v>-100</v>
      </c>
      <c r="P28" s="1">
        <f t="shared" ref="P28" si="20">J28-E28</f>
        <v>0</v>
      </c>
      <c r="Q28" s="1" t="e">
        <f t="shared" ref="Q28" si="21">P28/E28*100</f>
        <v>#DIV/0!</v>
      </c>
      <c r="R28" s="1">
        <f t="shared" ref="R28" si="22">K28-F28</f>
        <v>0</v>
      </c>
      <c r="S28" s="1" t="e">
        <f t="shared" ref="S28" si="23">R28/F28*100</f>
        <v>#DIV/0!</v>
      </c>
      <c r="T28" s="1">
        <f t="shared" ref="T28" si="24">L28-G28</f>
        <v>0</v>
      </c>
      <c r="U28" s="1" t="e">
        <f t="shared" ref="U28" si="25">T28/G28*100</f>
        <v>#DIV/0!</v>
      </c>
      <c r="V28" s="1">
        <f t="shared" ref="V28" si="26">M28-H28</f>
        <v>-11.16</v>
      </c>
      <c r="W28" s="1">
        <f t="shared" ref="W28" si="27">V28/H28*100</f>
        <v>-100</v>
      </c>
      <c r="X28" s="21" t="s">
        <v>211</v>
      </c>
    </row>
    <row r="29" spans="1:24" ht="47.25" x14ac:dyDescent="0.25">
      <c r="A29" s="2" t="s">
        <v>46</v>
      </c>
      <c r="B29" s="22" t="s">
        <v>413</v>
      </c>
      <c r="C29" s="21" t="s">
        <v>414</v>
      </c>
      <c r="D29" s="1" t="s">
        <v>29</v>
      </c>
      <c r="E29" s="1" t="s">
        <v>29</v>
      </c>
      <c r="F29" s="1" t="s">
        <v>29</v>
      </c>
      <c r="G29" s="1" t="s">
        <v>29</v>
      </c>
      <c r="H29" s="1" t="s">
        <v>29</v>
      </c>
      <c r="I29" s="1">
        <f t="shared" ref="I29" si="28">SUM(J29:M29)</f>
        <v>6.68</v>
      </c>
      <c r="J29" s="1">
        <v>0</v>
      </c>
      <c r="K29" s="1">
        <v>0</v>
      </c>
      <c r="L29" s="1">
        <v>0</v>
      </c>
      <c r="M29" s="1">
        <v>6.68</v>
      </c>
      <c r="N29" s="1" t="s">
        <v>29</v>
      </c>
      <c r="O29" s="1" t="s">
        <v>29</v>
      </c>
      <c r="P29" s="1" t="s">
        <v>29</v>
      </c>
      <c r="Q29" s="1" t="s">
        <v>29</v>
      </c>
      <c r="R29" s="1" t="s">
        <v>29</v>
      </c>
      <c r="S29" s="1" t="s">
        <v>29</v>
      </c>
      <c r="T29" s="1" t="s">
        <v>29</v>
      </c>
      <c r="U29" s="1" t="s">
        <v>29</v>
      </c>
      <c r="V29" s="1" t="s">
        <v>29</v>
      </c>
      <c r="W29" s="1" t="s">
        <v>29</v>
      </c>
      <c r="X29" s="21" t="s">
        <v>451</v>
      </c>
    </row>
    <row r="30" spans="1:24" ht="78.75" x14ac:dyDescent="0.25">
      <c r="A30" s="2" t="s">
        <v>47</v>
      </c>
      <c r="B30" s="21" t="s">
        <v>406</v>
      </c>
      <c r="C30" s="20" t="s">
        <v>407</v>
      </c>
      <c r="D30" s="1" t="s">
        <v>29</v>
      </c>
      <c r="E30" s="1" t="s">
        <v>29</v>
      </c>
      <c r="F30" s="1" t="s">
        <v>29</v>
      </c>
      <c r="G30" s="1" t="s">
        <v>29</v>
      </c>
      <c r="H30" s="1" t="s">
        <v>29</v>
      </c>
      <c r="I30" s="1">
        <f t="shared" si="16"/>
        <v>0.01</v>
      </c>
      <c r="J30" s="1">
        <v>0</v>
      </c>
      <c r="K30" s="1">
        <v>0</v>
      </c>
      <c r="L30" s="1">
        <v>0</v>
      </c>
      <c r="M30" s="1">
        <v>0.01</v>
      </c>
      <c r="N30" s="1" t="s">
        <v>29</v>
      </c>
      <c r="O30" s="1" t="s">
        <v>29</v>
      </c>
      <c r="P30" s="1" t="s">
        <v>29</v>
      </c>
      <c r="Q30" s="1" t="s">
        <v>29</v>
      </c>
      <c r="R30" s="1" t="s">
        <v>29</v>
      </c>
      <c r="S30" s="1" t="s">
        <v>29</v>
      </c>
      <c r="T30" s="1" t="s">
        <v>29</v>
      </c>
      <c r="U30" s="1" t="s">
        <v>29</v>
      </c>
      <c r="V30" s="1" t="s">
        <v>29</v>
      </c>
      <c r="W30" s="1" t="s">
        <v>29</v>
      </c>
      <c r="X30" s="21" t="s">
        <v>408</v>
      </c>
    </row>
    <row r="31" spans="1:24" ht="141.75" x14ac:dyDescent="0.25">
      <c r="A31" s="2" t="s">
        <v>50</v>
      </c>
      <c r="B31" s="21" t="s">
        <v>43</v>
      </c>
      <c r="C31" s="8" t="s">
        <v>44</v>
      </c>
      <c r="D31" s="1" t="s">
        <v>29</v>
      </c>
      <c r="E31" s="1" t="s">
        <v>29</v>
      </c>
      <c r="F31" s="1" t="s">
        <v>29</v>
      </c>
      <c r="G31" s="1" t="s">
        <v>29</v>
      </c>
      <c r="H31" s="1" t="s">
        <v>29</v>
      </c>
      <c r="I31" s="1">
        <f t="shared" si="16"/>
        <v>2.2709999999999999</v>
      </c>
      <c r="J31" s="1">
        <v>0</v>
      </c>
      <c r="K31" s="1">
        <v>0</v>
      </c>
      <c r="L31" s="1">
        <v>0</v>
      </c>
      <c r="M31" s="1">
        <v>2.2709999999999999</v>
      </c>
      <c r="N31" s="1" t="s">
        <v>29</v>
      </c>
      <c r="O31" s="1" t="s">
        <v>29</v>
      </c>
      <c r="P31" s="1" t="s">
        <v>29</v>
      </c>
      <c r="Q31" s="1" t="s">
        <v>29</v>
      </c>
      <c r="R31" s="1" t="s">
        <v>29</v>
      </c>
      <c r="S31" s="1" t="s">
        <v>29</v>
      </c>
      <c r="T31" s="1" t="s">
        <v>29</v>
      </c>
      <c r="U31" s="1" t="s">
        <v>29</v>
      </c>
      <c r="V31" s="1" t="s">
        <v>29</v>
      </c>
      <c r="W31" s="1" t="s">
        <v>29</v>
      </c>
      <c r="X31" s="7" t="s">
        <v>212</v>
      </c>
    </row>
    <row r="32" spans="1:24" ht="78.75" x14ac:dyDescent="0.25">
      <c r="A32" s="2" t="s">
        <v>453</v>
      </c>
      <c r="B32" s="19" t="s">
        <v>48</v>
      </c>
      <c r="C32" s="20" t="s">
        <v>49</v>
      </c>
      <c r="D32" s="1" t="s">
        <v>29</v>
      </c>
      <c r="E32" s="1" t="s">
        <v>29</v>
      </c>
      <c r="F32" s="1" t="s">
        <v>29</v>
      </c>
      <c r="G32" s="1" t="s">
        <v>29</v>
      </c>
      <c r="H32" s="1" t="s">
        <v>29</v>
      </c>
      <c r="I32" s="1">
        <f t="shared" si="16"/>
        <v>0.11</v>
      </c>
      <c r="J32" s="1">
        <v>0</v>
      </c>
      <c r="K32" s="1">
        <v>0</v>
      </c>
      <c r="L32" s="1">
        <v>0</v>
      </c>
      <c r="M32" s="1">
        <v>0.11</v>
      </c>
      <c r="N32" s="1" t="s">
        <v>29</v>
      </c>
      <c r="O32" s="1" t="s">
        <v>29</v>
      </c>
      <c r="P32" s="1" t="s">
        <v>29</v>
      </c>
      <c r="Q32" s="1" t="s">
        <v>29</v>
      </c>
      <c r="R32" s="1" t="s">
        <v>29</v>
      </c>
      <c r="S32" s="1" t="s">
        <v>29</v>
      </c>
      <c r="T32" s="1" t="s">
        <v>29</v>
      </c>
      <c r="U32" s="1" t="s">
        <v>29</v>
      </c>
      <c r="V32" s="1" t="s">
        <v>29</v>
      </c>
      <c r="W32" s="1" t="s">
        <v>29</v>
      </c>
      <c r="X32" s="21" t="s">
        <v>213</v>
      </c>
    </row>
    <row r="33" spans="1:24" ht="47.25" x14ac:dyDescent="0.25">
      <c r="A33" s="2" t="s">
        <v>454</v>
      </c>
      <c r="B33" s="19" t="s">
        <v>208</v>
      </c>
      <c r="C33" s="20" t="s">
        <v>209</v>
      </c>
      <c r="D33" s="1" t="s">
        <v>29</v>
      </c>
      <c r="E33" s="1" t="s">
        <v>29</v>
      </c>
      <c r="F33" s="1" t="s">
        <v>29</v>
      </c>
      <c r="G33" s="1" t="s">
        <v>29</v>
      </c>
      <c r="H33" s="1" t="s">
        <v>29</v>
      </c>
      <c r="I33" s="1">
        <f t="shared" si="16"/>
        <v>10.14</v>
      </c>
      <c r="J33" s="1">
        <v>0</v>
      </c>
      <c r="K33" s="1">
        <v>0</v>
      </c>
      <c r="L33" s="1">
        <v>0</v>
      </c>
      <c r="M33" s="1">
        <v>10.14</v>
      </c>
      <c r="N33" s="1" t="s">
        <v>29</v>
      </c>
      <c r="O33" s="1" t="s">
        <v>29</v>
      </c>
      <c r="P33" s="1" t="s">
        <v>29</v>
      </c>
      <c r="Q33" s="1" t="s">
        <v>29</v>
      </c>
      <c r="R33" s="1" t="s">
        <v>29</v>
      </c>
      <c r="S33" s="1" t="s">
        <v>29</v>
      </c>
      <c r="T33" s="1" t="s">
        <v>29</v>
      </c>
      <c r="U33" s="1" t="s">
        <v>29</v>
      </c>
      <c r="V33" s="1" t="s">
        <v>29</v>
      </c>
      <c r="W33" s="1" t="s">
        <v>29</v>
      </c>
      <c r="X33" s="21" t="s">
        <v>214</v>
      </c>
    </row>
    <row r="34" spans="1:24" ht="31.5" x14ac:dyDescent="0.25">
      <c r="A34" s="49" t="s">
        <v>51</v>
      </c>
      <c r="B34" s="50" t="s">
        <v>52</v>
      </c>
      <c r="C34" s="51" t="s">
        <v>31</v>
      </c>
      <c r="D34" s="4">
        <f t="shared" ref="D34:M34" si="29">D35+D52+D94</f>
        <v>106.57000000000002</v>
      </c>
      <c r="E34" s="4">
        <f t="shared" si="29"/>
        <v>0</v>
      </c>
      <c r="F34" s="4">
        <f t="shared" si="29"/>
        <v>0</v>
      </c>
      <c r="G34" s="4">
        <f t="shared" si="29"/>
        <v>106.57000000000002</v>
      </c>
      <c r="H34" s="4">
        <f t="shared" si="29"/>
        <v>0</v>
      </c>
      <c r="I34" s="4">
        <f t="shared" si="29"/>
        <v>70.679278656000008</v>
      </c>
      <c r="J34" s="4">
        <f t="shared" si="29"/>
        <v>0</v>
      </c>
      <c r="K34" s="4">
        <f t="shared" si="29"/>
        <v>0</v>
      </c>
      <c r="L34" s="4">
        <f t="shared" si="29"/>
        <v>68.529278656000002</v>
      </c>
      <c r="M34" s="4">
        <f t="shared" si="29"/>
        <v>2.11</v>
      </c>
      <c r="N34" s="1">
        <f t="shared" ref="N34:N38" si="30">I34-D34</f>
        <v>-35.890721344000013</v>
      </c>
      <c r="O34" s="1">
        <f t="shared" ref="O34:O38" si="31">N34/D34*100</f>
        <v>-33.678072012761575</v>
      </c>
      <c r="P34" s="1">
        <f t="shared" ref="P34:P38" si="32">J34-E34</f>
        <v>0</v>
      </c>
      <c r="Q34" s="1" t="e">
        <f t="shared" ref="Q34:Q38" si="33">P34/E34*100</f>
        <v>#DIV/0!</v>
      </c>
      <c r="R34" s="1">
        <f t="shared" ref="R34:R38" si="34">K34-F34</f>
        <v>0</v>
      </c>
      <c r="S34" s="1" t="e">
        <f t="shared" ref="S34:S38" si="35">R34/F34*100</f>
        <v>#DIV/0!</v>
      </c>
      <c r="T34" s="1">
        <f t="shared" ref="T34:T38" si="36">L34-G34</f>
        <v>-38.040721344000019</v>
      </c>
      <c r="U34" s="1">
        <f t="shared" ref="U34:U38" si="37">T34/G34*100</f>
        <v>-35.695525329830168</v>
      </c>
      <c r="V34" s="1">
        <f t="shared" ref="V34:V38" si="38">M34-H34</f>
        <v>2.11</v>
      </c>
      <c r="W34" s="1" t="e">
        <f t="shared" ref="W34:W38" si="39">V34/H34*100</f>
        <v>#DIV/0!</v>
      </c>
      <c r="X34" s="7" t="s">
        <v>29</v>
      </c>
    </row>
    <row r="35" spans="1:24" ht="63" x14ac:dyDescent="0.25">
      <c r="A35" s="52" t="s">
        <v>53</v>
      </c>
      <c r="B35" s="53" t="s">
        <v>54</v>
      </c>
      <c r="C35" s="54" t="s">
        <v>31</v>
      </c>
      <c r="D35" s="55">
        <f t="shared" ref="D35:M35" si="40">D36+D50</f>
        <v>17.79</v>
      </c>
      <c r="E35" s="55">
        <f t="shared" si="40"/>
        <v>0</v>
      </c>
      <c r="F35" s="55">
        <f t="shared" si="40"/>
        <v>0</v>
      </c>
      <c r="G35" s="55">
        <f t="shared" si="40"/>
        <v>17.79</v>
      </c>
      <c r="H35" s="55">
        <f t="shared" si="40"/>
        <v>0</v>
      </c>
      <c r="I35" s="55">
        <f t="shared" si="40"/>
        <v>8.625</v>
      </c>
      <c r="J35" s="55">
        <f t="shared" si="40"/>
        <v>0</v>
      </c>
      <c r="K35" s="55">
        <f t="shared" si="40"/>
        <v>0</v>
      </c>
      <c r="L35" s="55">
        <f t="shared" si="40"/>
        <v>8.625</v>
      </c>
      <c r="M35" s="55">
        <f t="shared" si="40"/>
        <v>0</v>
      </c>
      <c r="N35" s="1">
        <f t="shared" si="30"/>
        <v>-9.1649999999999991</v>
      </c>
      <c r="O35" s="1">
        <f t="shared" si="31"/>
        <v>-51.517706576728493</v>
      </c>
      <c r="P35" s="1">
        <f t="shared" si="32"/>
        <v>0</v>
      </c>
      <c r="Q35" s="1" t="e">
        <f t="shared" si="33"/>
        <v>#DIV/0!</v>
      </c>
      <c r="R35" s="1">
        <f t="shared" si="34"/>
        <v>0</v>
      </c>
      <c r="S35" s="1" t="e">
        <f t="shared" si="35"/>
        <v>#DIV/0!</v>
      </c>
      <c r="T35" s="1">
        <f t="shared" si="36"/>
        <v>-9.1649999999999991</v>
      </c>
      <c r="U35" s="1">
        <f t="shared" si="37"/>
        <v>-51.517706576728493</v>
      </c>
      <c r="V35" s="1">
        <f t="shared" si="38"/>
        <v>0</v>
      </c>
      <c r="W35" s="1" t="e">
        <f t="shared" si="39"/>
        <v>#DIV/0!</v>
      </c>
      <c r="X35" s="7" t="s">
        <v>29</v>
      </c>
    </row>
    <row r="36" spans="1:24" ht="31.5" x14ac:dyDescent="0.25">
      <c r="A36" s="52" t="s">
        <v>55</v>
      </c>
      <c r="B36" s="53" t="s">
        <v>56</v>
      </c>
      <c r="C36" s="54" t="s">
        <v>31</v>
      </c>
      <c r="D36" s="55">
        <f t="shared" ref="D36:M36" si="41">SUM(D37:D49)</f>
        <v>16.97</v>
      </c>
      <c r="E36" s="55">
        <f t="shared" si="41"/>
        <v>0</v>
      </c>
      <c r="F36" s="55">
        <f t="shared" si="41"/>
        <v>0</v>
      </c>
      <c r="G36" s="55">
        <f t="shared" si="41"/>
        <v>16.97</v>
      </c>
      <c r="H36" s="55">
        <f t="shared" si="41"/>
        <v>0</v>
      </c>
      <c r="I36" s="55">
        <f t="shared" si="41"/>
        <v>8.625</v>
      </c>
      <c r="J36" s="55">
        <f t="shared" si="41"/>
        <v>0</v>
      </c>
      <c r="K36" s="55">
        <f t="shared" si="41"/>
        <v>0</v>
      </c>
      <c r="L36" s="55">
        <f t="shared" si="41"/>
        <v>8.625</v>
      </c>
      <c r="M36" s="55">
        <f t="shared" si="41"/>
        <v>0</v>
      </c>
      <c r="N36" s="1">
        <f t="shared" si="30"/>
        <v>-8.3449999999999989</v>
      </c>
      <c r="O36" s="1">
        <f t="shared" si="31"/>
        <v>-49.175014731879784</v>
      </c>
      <c r="P36" s="1">
        <f t="shared" si="32"/>
        <v>0</v>
      </c>
      <c r="Q36" s="1" t="e">
        <f t="shared" si="33"/>
        <v>#DIV/0!</v>
      </c>
      <c r="R36" s="1">
        <f t="shared" si="34"/>
        <v>0</v>
      </c>
      <c r="S36" s="1" t="e">
        <f t="shared" si="35"/>
        <v>#DIV/0!</v>
      </c>
      <c r="T36" s="1">
        <f t="shared" si="36"/>
        <v>-8.3449999999999989</v>
      </c>
      <c r="U36" s="1">
        <f t="shared" si="37"/>
        <v>-49.175014731879784</v>
      </c>
      <c r="V36" s="1">
        <f t="shared" si="38"/>
        <v>0</v>
      </c>
      <c r="W36" s="1" t="e">
        <f t="shared" si="39"/>
        <v>#DIV/0!</v>
      </c>
      <c r="X36" s="7" t="s">
        <v>29</v>
      </c>
    </row>
    <row r="37" spans="1:24" ht="78.75" x14ac:dyDescent="0.25">
      <c r="A37" s="2" t="s">
        <v>57</v>
      </c>
      <c r="B37" s="21" t="s">
        <v>175</v>
      </c>
      <c r="C37" s="7" t="s">
        <v>176</v>
      </c>
      <c r="D37" s="1">
        <f>SUM(E37:H37)</f>
        <v>9.7899999999999991</v>
      </c>
      <c r="E37" s="1">
        <v>0</v>
      </c>
      <c r="F37" s="1">
        <v>0</v>
      </c>
      <c r="G37" s="5">
        <v>9.7899999999999991</v>
      </c>
      <c r="H37" s="1">
        <v>0</v>
      </c>
      <c r="I37" s="1">
        <f t="shared" ref="I37:I48" si="42">SUM(J37:M37)</f>
        <v>0</v>
      </c>
      <c r="J37" s="1">
        <v>0</v>
      </c>
      <c r="K37" s="1">
        <v>0</v>
      </c>
      <c r="L37" s="1">
        <v>0</v>
      </c>
      <c r="M37" s="1">
        <v>0</v>
      </c>
      <c r="N37" s="1">
        <f t="shared" si="30"/>
        <v>-9.7899999999999991</v>
      </c>
      <c r="O37" s="1">
        <f t="shared" si="31"/>
        <v>-100</v>
      </c>
      <c r="P37" s="1">
        <f t="shared" si="32"/>
        <v>0</v>
      </c>
      <c r="Q37" s="1" t="e">
        <f t="shared" si="33"/>
        <v>#DIV/0!</v>
      </c>
      <c r="R37" s="1">
        <f t="shared" si="34"/>
        <v>0</v>
      </c>
      <c r="S37" s="1" t="e">
        <f t="shared" si="35"/>
        <v>#DIV/0!</v>
      </c>
      <c r="T37" s="1">
        <f t="shared" si="36"/>
        <v>-9.7899999999999991</v>
      </c>
      <c r="U37" s="1">
        <f t="shared" si="37"/>
        <v>-100</v>
      </c>
      <c r="V37" s="1">
        <f t="shared" si="38"/>
        <v>0</v>
      </c>
      <c r="W37" s="1" t="e">
        <f t="shared" si="39"/>
        <v>#DIV/0!</v>
      </c>
      <c r="X37" s="21" t="s">
        <v>223</v>
      </c>
    </row>
    <row r="38" spans="1:24" ht="94.5" x14ac:dyDescent="0.25">
      <c r="A38" s="2" t="s">
        <v>58</v>
      </c>
      <c r="B38" s="9" t="s">
        <v>215</v>
      </c>
      <c r="C38" s="2" t="s">
        <v>216</v>
      </c>
      <c r="D38" s="1">
        <f>SUM(E38:H38)</f>
        <v>7.18</v>
      </c>
      <c r="E38" s="1">
        <v>0</v>
      </c>
      <c r="F38" s="1">
        <v>0</v>
      </c>
      <c r="G38" s="5">
        <v>7.18</v>
      </c>
      <c r="H38" s="1">
        <v>0</v>
      </c>
      <c r="I38" s="1">
        <f t="shared" si="42"/>
        <v>0</v>
      </c>
      <c r="J38" s="1">
        <v>0</v>
      </c>
      <c r="K38" s="1">
        <v>0</v>
      </c>
      <c r="L38" s="1">
        <v>0</v>
      </c>
      <c r="M38" s="1">
        <v>0</v>
      </c>
      <c r="N38" s="1">
        <f t="shared" si="30"/>
        <v>-7.18</v>
      </c>
      <c r="O38" s="1">
        <f t="shared" si="31"/>
        <v>-100</v>
      </c>
      <c r="P38" s="1">
        <f t="shared" si="32"/>
        <v>0</v>
      </c>
      <c r="Q38" s="1" t="e">
        <f t="shared" si="33"/>
        <v>#DIV/0!</v>
      </c>
      <c r="R38" s="1">
        <f t="shared" si="34"/>
        <v>0</v>
      </c>
      <c r="S38" s="1" t="e">
        <f t="shared" si="35"/>
        <v>#DIV/0!</v>
      </c>
      <c r="T38" s="1">
        <f t="shared" si="36"/>
        <v>-7.18</v>
      </c>
      <c r="U38" s="1">
        <f t="shared" si="37"/>
        <v>-100</v>
      </c>
      <c r="V38" s="1">
        <f t="shared" si="38"/>
        <v>0</v>
      </c>
      <c r="W38" s="1" t="e">
        <f t="shared" si="39"/>
        <v>#DIV/0!</v>
      </c>
      <c r="X38" s="21" t="s">
        <v>224</v>
      </c>
    </row>
    <row r="39" spans="1:24" ht="94.5" x14ac:dyDescent="0.25">
      <c r="A39" s="2" t="s">
        <v>59</v>
      </c>
      <c r="B39" s="9" t="s">
        <v>449</v>
      </c>
      <c r="C39" s="2" t="s">
        <v>450</v>
      </c>
      <c r="D39" s="1" t="s">
        <v>29</v>
      </c>
      <c r="E39" s="1" t="s">
        <v>29</v>
      </c>
      <c r="F39" s="1" t="s">
        <v>29</v>
      </c>
      <c r="G39" s="5" t="s">
        <v>29</v>
      </c>
      <c r="H39" s="1" t="s">
        <v>29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 t="s">
        <v>29</v>
      </c>
      <c r="O39" s="1" t="s">
        <v>29</v>
      </c>
      <c r="P39" s="1" t="s">
        <v>29</v>
      </c>
      <c r="Q39" s="1" t="s">
        <v>29</v>
      </c>
      <c r="R39" s="1" t="s">
        <v>29</v>
      </c>
      <c r="S39" s="1" t="s">
        <v>29</v>
      </c>
      <c r="T39" s="1" t="s">
        <v>29</v>
      </c>
      <c r="U39" s="1" t="s">
        <v>29</v>
      </c>
      <c r="V39" s="1" t="s">
        <v>29</v>
      </c>
      <c r="W39" s="1" t="s">
        <v>29</v>
      </c>
      <c r="X39" s="21" t="s">
        <v>448</v>
      </c>
    </row>
    <row r="40" spans="1:24" ht="47.25" x14ac:dyDescent="0.25">
      <c r="A40" s="2" t="s">
        <v>60</v>
      </c>
      <c r="B40" s="9" t="s">
        <v>415</v>
      </c>
      <c r="C40" s="2" t="s">
        <v>416</v>
      </c>
      <c r="D40" s="1" t="s">
        <v>29</v>
      </c>
      <c r="E40" s="1" t="s">
        <v>29</v>
      </c>
      <c r="F40" s="1" t="s">
        <v>29</v>
      </c>
      <c r="G40" s="1" t="s">
        <v>29</v>
      </c>
      <c r="H40" s="1" t="s">
        <v>29</v>
      </c>
      <c r="I40" s="1">
        <f t="shared" ref="I40:I42" si="43">SUM(J40:M40)</f>
        <v>3.45</v>
      </c>
      <c r="J40" s="1">
        <v>0</v>
      </c>
      <c r="K40" s="1">
        <v>0</v>
      </c>
      <c r="L40" s="1">
        <v>3.45</v>
      </c>
      <c r="M40" s="1">
        <v>0</v>
      </c>
      <c r="N40" s="1" t="s">
        <v>29</v>
      </c>
      <c r="O40" s="1" t="s">
        <v>29</v>
      </c>
      <c r="P40" s="1" t="s">
        <v>29</v>
      </c>
      <c r="Q40" s="1" t="s">
        <v>29</v>
      </c>
      <c r="R40" s="1" t="s">
        <v>29</v>
      </c>
      <c r="S40" s="1" t="s">
        <v>29</v>
      </c>
      <c r="T40" s="1" t="s">
        <v>29</v>
      </c>
      <c r="U40" s="1" t="s">
        <v>29</v>
      </c>
      <c r="V40" s="1" t="s">
        <v>29</v>
      </c>
      <c r="W40" s="1" t="s">
        <v>29</v>
      </c>
      <c r="X40" s="22" t="s">
        <v>421</v>
      </c>
    </row>
    <row r="41" spans="1:24" ht="78.75" x14ac:dyDescent="0.25">
      <c r="A41" s="2" t="s">
        <v>61</v>
      </c>
      <c r="B41" s="9" t="s">
        <v>417</v>
      </c>
      <c r="C41" s="2" t="s">
        <v>418</v>
      </c>
      <c r="D41" s="1" t="s">
        <v>29</v>
      </c>
      <c r="E41" s="1" t="s">
        <v>29</v>
      </c>
      <c r="F41" s="1" t="s">
        <v>29</v>
      </c>
      <c r="G41" s="1" t="s">
        <v>29</v>
      </c>
      <c r="H41" s="1" t="s">
        <v>29</v>
      </c>
      <c r="I41" s="1">
        <f t="shared" si="43"/>
        <v>7.0000000000000007E-2</v>
      </c>
      <c r="J41" s="1">
        <v>0</v>
      </c>
      <c r="K41" s="1">
        <v>0</v>
      </c>
      <c r="L41" s="1">
        <v>7.0000000000000007E-2</v>
      </c>
      <c r="M41" s="1">
        <v>0</v>
      </c>
      <c r="N41" s="1" t="s">
        <v>29</v>
      </c>
      <c r="O41" s="1" t="s">
        <v>29</v>
      </c>
      <c r="P41" s="1" t="s">
        <v>29</v>
      </c>
      <c r="Q41" s="1" t="s">
        <v>29</v>
      </c>
      <c r="R41" s="1" t="s">
        <v>29</v>
      </c>
      <c r="S41" s="1" t="s">
        <v>29</v>
      </c>
      <c r="T41" s="1" t="s">
        <v>29</v>
      </c>
      <c r="U41" s="1" t="s">
        <v>29</v>
      </c>
      <c r="V41" s="1" t="s">
        <v>29</v>
      </c>
      <c r="W41" s="1" t="s">
        <v>29</v>
      </c>
      <c r="X41" s="21" t="s">
        <v>422</v>
      </c>
    </row>
    <row r="42" spans="1:24" ht="78.75" x14ac:dyDescent="0.25">
      <c r="A42" s="2" t="s">
        <v>356</v>
      </c>
      <c r="B42" s="9" t="s">
        <v>419</v>
      </c>
      <c r="C42" s="2" t="s">
        <v>420</v>
      </c>
      <c r="D42" s="1" t="s">
        <v>29</v>
      </c>
      <c r="E42" s="1" t="s">
        <v>29</v>
      </c>
      <c r="F42" s="1" t="s">
        <v>29</v>
      </c>
      <c r="G42" s="1" t="s">
        <v>29</v>
      </c>
      <c r="H42" s="1" t="s">
        <v>29</v>
      </c>
      <c r="I42" s="1">
        <f t="shared" si="43"/>
        <v>0.85</v>
      </c>
      <c r="J42" s="1">
        <v>0</v>
      </c>
      <c r="K42" s="1">
        <v>0</v>
      </c>
      <c r="L42" s="1">
        <v>0.85</v>
      </c>
      <c r="M42" s="1">
        <v>0</v>
      </c>
      <c r="N42" s="1" t="s">
        <v>29</v>
      </c>
      <c r="O42" s="1" t="s">
        <v>29</v>
      </c>
      <c r="P42" s="1" t="s">
        <v>29</v>
      </c>
      <c r="Q42" s="1" t="s">
        <v>29</v>
      </c>
      <c r="R42" s="1" t="s">
        <v>29</v>
      </c>
      <c r="S42" s="1" t="s">
        <v>29</v>
      </c>
      <c r="T42" s="1" t="s">
        <v>29</v>
      </c>
      <c r="U42" s="1" t="s">
        <v>29</v>
      </c>
      <c r="V42" s="1" t="s">
        <v>29</v>
      </c>
      <c r="W42" s="1" t="s">
        <v>29</v>
      </c>
      <c r="X42" s="21" t="s">
        <v>423</v>
      </c>
    </row>
    <row r="43" spans="1:24" ht="110.25" x14ac:dyDescent="0.25">
      <c r="A43" s="2" t="s">
        <v>455</v>
      </c>
      <c r="B43" s="21" t="s">
        <v>358</v>
      </c>
      <c r="C43" s="8" t="s">
        <v>359</v>
      </c>
      <c r="D43" s="1" t="s">
        <v>29</v>
      </c>
      <c r="E43" s="1" t="s">
        <v>29</v>
      </c>
      <c r="F43" s="1" t="s">
        <v>29</v>
      </c>
      <c r="G43" s="1" t="s">
        <v>29</v>
      </c>
      <c r="H43" s="1" t="s">
        <v>29</v>
      </c>
      <c r="I43" s="1">
        <f t="shared" si="42"/>
        <v>0.95799999999999996</v>
      </c>
      <c r="J43" s="1">
        <v>0</v>
      </c>
      <c r="K43" s="1">
        <v>0</v>
      </c>
      <c r="L43" s="1">
        <v>0.95799999999999996</v>
      </c>
      <c r="M43" s="1">
        <v>0</v>
      </c>
      <c r="N43" s="1" t="s">
        <v>29</v>
      </c>
      <c r="O43" s="1" t="s">
        <v>29</v>
      </c>
      <c r="P43" s="1" t="s">
        <v>29</v>
      </c>
      <c r="Q43" s="1" t="s">
        <v>29</v>
      </c>
      <c r="R43" s="1" t="s">
        <v>29</v>
      </c>
      <c r="S43" s="1" t="s">
        <v>29</v>
      </c>
      <c r="T43" s="1" t="s">
        <v>29</v>
      </c>
      <c r="U43" s="1" t="s">
        <v>29</v>
      </c>
      <c r="V43" s="1" t="s">
        <v>29</v>
      </c>
      <c r="W43" s="1" t="s">
        <v>29</v>
      </c>
      <c r="X43" s="21" t="s">
        <v>364</v>
      </c>
    </row>
    <row r="44" spans="1:24" ht="63" x14ac:dyDescent="0.25">
      <c r="A44" s="2" t="s">
        <v>456</v>
      </c>
      <c r="B44" s="24" t="s">
        <v>360</v>
      </c>
      <c r="C44" s="20" t="s">
        <v>361</v>
      </c>
      <c r="D44" s="1" t="s">
        <v>29</v>
      </c>
      <c r="E44" s="1" t="s">
        <v>29</v>
      </c>
      <c r="F44" s="1" t="s">
        <v>29</v>
      </c>
      <c r="G44" s="1" t="s">
        <v>29</v>
      </c>
      <c r="H44" s="1" t="s">
        <v>29</v>
      </c>
      <c r="I44" s="1">
        <f t="shared" si="42"/>
        <v>0.29399999999999998</v>
      </c>
      <c r="J44" s="1">
        <v>0</v>
      </c>
      <c r="K44" s="1">
        <v>0</v>
      </c>
      <c r="L44" s="1">
        <v>0.29399999999999998</v>
      </c>
      <c r="M44" s="1">
        <v>0</v>
      </c>
      <c r="N44" s="1" t="s">
        <v>29</v>
      </c>
      <c r="O44" s="1" t="s">
        <v>29</v>
      </c>
      <c r="P44" s="1" t="s">
        <v>29</v>
      </c>
      <c r="Q44" s="1" t="s">
        <v>29</v>
      </c>
      <c r="R44" s="1" t="s">
        <v>29</v>
      </c>
      <c r="S44" s="1" t="s">
        <v>29</v>
      </c>
      <c r="T44" s="1" t="s">
        <v>29</v>
      </c>
      <c r="U44" s="1" t="s">
        <v>29</v>
      </c>
      <c r="V44" s="1" t="s">
        <v>29</v>
      </c>
      <c r="W44" s="1" t="s">
        <v>29</v>
      </c>
      <c r="X44" s="24" t="s">
        <v>365</v>
      </c>
    </row>
    <row r="45" spans="1:24" ht="63" x14ac:dyDescent="0.25">
      <c r="A45" s="2" t="s">
        <v>457</v>
      </c>
      <c r="B45" s="24" t="s">
        <v>362</v>
      </c>
      <c r="C45" s="20" t="s">
        <v>363</v>
      </c>
      <c r="D45" s="1" t="s">
        <v>29</v>
      </c>
      <c r="E45" s="1" t="s">
        <v>29</v>
      </c>
      <c r="F45" s="1" t="s">
        <v>29</v>
      </c>
      <c r="G45" s="1" t="s">
        <v>29</v>
      </c>
      <c r="H45" s="1" t="s">
        <v>29</v>
      </c>
      <c r="I45" s="1">
        <f t="shared" si="42"/>
        <v>1.3049999999999999</v>
      </c>
      <c r="J45" s="1">
        <v>0</v>
      </c>
      <c r="K45" s="1">
        <v>0</v>
      </c>
      <c r="L45" s="1">
        <v>1.3049999999999999</v>
      </c>
      <c r="M45" s="1">
        <v>0</v>
      </c>
      <c r="N45" s="1" t="s">
        <v>29</v>
      </c>
      <c r="O45" s="1" t="s">
        <v>29</v>
      </c>
      <c r="P45" s="1" t="s">
        <v>29</v>
      </c>
      <c r="Q45" s="1" t="s">
        <v>29</v>
      </c>
      <c r="R45" s="1" t="s">
        <v>29</v>
      </c>
      <c r="S45" s="1" t="s">
        <v>29</v>
      </c>
      <c r="T45" s="1" t="s">
        <v>29</v>
      </c>
      <c r="U45" s="1" t="s">
        <v>29</v>
      </c>
      <c r="V45" s="1" t="s">
        <v>29</v>
      </c>
      <c r="W45" s="1" t="s">
        <v>29</v>
      </c>
      <c r="X45" s="21" t="s">
        <v>366</v>
      </c>
    </row>
    <row r="46" spans="1:24" ht="47.25" x14ac:dyDescent="0.25">
      <c r="A46" s="2" t="s">
        <v>458</v>
      </c>
      <c r="B46" s="21" t="s">
        <v>217</v>
      </c>
      <c r="C46" s="21" t="s">
        <v>218</v>
      </c>
      <c r="D46" s="1" t="s">
        <v>29</v>
      </c>
      <c r="E46" s="1" t="s">
        <v>29</v>
      </c>
      <c r="F46" s="1" t="s">
        <v>29</v>
      </c>
      <c r="G46" s="1" t="s">
        <v>29</v>
      </c>
      <c r="H46" s="1" t="s">
        <v>29</v>
      </c>
      <c r="I46" s="1">
        <f t="shared" si="42"/>
        <v>0.81799999999999995</v>
      </c>
      <c r="J46" s="1">
        <v>0</v>
      </c>
      <c r="K46" s="1">
        <v>0</v>
      </c>
      <c r="L46" s="1">
        <v>0.81799999999999995</v>
      </c>
      <c r="M46" s="1">
        <v>0</v>
      </c>
      <c r="N46" s="1" t="s">
        <v>29</v>
      </c>
      <c r="O46" s="1" t="s">
        <v>29</v>
      </c>
      <c r="P46" s="1" t="s">
        <v>29</v>
      </c>
      <c r="Q46" s="1" t="s">
        <v>29</v>
      </c>
      <c r="R46" s="1" t="s">
        <v>29</v>
      </c>
      <c r="S46" s="1" t="s">
        <v>29</v>
      </c>
      <c r="T46" s="1" t="s">
        <v>29</v>
      </c>
      <c r="U46" s="1" t="s">
        <v>29</v>
      </c>
      <c r="V46" s="1" t="s">
        <v>29</v>
      </c>
      <c r="W46" s="1" t="s">
        <v>29</v>
      </c>
      <c r="X46" s="23" t="s">
        <v>225</v>
      </c>
    </row>
    <row r="47" spans="1:24" ht="47.25" x14ac:dyDescent="0.25">
      <c r="A47" s="2" t="s">
        <v>459</v>
      </c>
      <c r="B47" s="24" t="s">
        <v>219</v>
      </c>
      <c r="C47" s="20" t="s">
        <v>220</v>
      </c>
      <c r="D47" s="1" t="s">
        <v>29</v>
      </c>
      <c r="E47" s="1" t="s">
        <v>29</v>
      </c>
      <c r="F47" s="1" t="s">
        <v>29</v>
      </c>
      <c r="G47" s="1" t="s">
        <v>29</v>
      </c>
      <c r="H47" s="1" t="s">
        <v>29</v>
      </c>
      <c r="I47" s="1">
        <f t="shared" si="42"/>
        <v>0.08</v>
      </c>
      <c r="J47" s="1">
        <v>0</v>
      </c>
      <c r="K47" s="1">
        <v>0</v>
      </c>
      <c r="L47" s="1">
        <v>0.08</v>
      </c>
      <c r="M47" s="1">
        <v>0</v>
      </c>
      <c r="N47" s="1" t="s">
        <v>29</v>
      </c>
      <c r="O47" s="1" t="s">
        <v>29</v>
      </c>
      <c r="P47" s="1" t="s">
        <v>29</v>
      </c>
      <c r="Q47" s="1" t="s">
        <v>29</v>
      </c>
      <c r="R47" s="1" t="s">
        <v>29</v>
      </c>
      <c r="S47" s="1" t="s">
        <v>29</v>
      </c>
      <c r="T47" s="1" t="s">
        <v>29</v>
      </c>
      <c r="U47" s="1" t="s">
        <v>29</v>
      </c>
      <c r="V47" s="1" t="s">
        <v>29</v>
      </c>
      <c r="W47" s="1" t="s">
        <v>29</v>
      </c>
      <c r="X47" s="24" t="s">
        <v>226</v>
      </c>
    </row>
    <row r="48" spans="1:24" ht="63" x14ac:dyDescent="0.25">
      <c r="A48" s="2" t="s">
        <v>460</v>
      </c>
      <c r="B48" s="24" t="s">
        <v>221</v>
      </c>
      <c r="C48" s="2" t="s">
        <v>222</v>
      </c>
      <c r="D48" s="1" t="s">
        <v>29</v>
      </c>
      <c r="E48" s="1" t="s">
        <v>29</v>
      </c>
      <c r="F48" s="1" t="s">
        <v>29</v>
      </c>
      <c r="G48" s="1" t="s">
        <v>29</v>
      </c>
      <c r="H48" s="1" t="s">
        <v>29</v>
      </c>
      <c r="I48" s="1">
        <f t="shared" si="42"/>
        <v>0.8</v>
      </c>
      <c r="J48" s="1">
        <v>0</v>
      </c>
      <c r="K48" s="1">
        <v>0</v>
      </c>
      <c r="L48" s="1">
        <v>0.8</v>
      </c>
      <c r="M48" s="1">
        <v>0</v>
      </c>
      <c r="N48" s="1" t="s">
        <v>29</v>
      </c>
      <c r="O48" s="1" t="s">
        <v>29</v>
      </c>
      <c r="P48" s="1" t="s">
        <v>29</v>
      </c>
      <c r="Q48" s="1" t="s">
        <v>29</v>
      </c>
      <c r="R48" s="1" t="s">
        <v>29</v>
      </c>
      <c r="S48" s="1" t="s">
        <v>29</v>
      </c>
      <c r="T48" s="1" t="s">
        <v>29</v>
      </c>
      <c r="U48" s="1" t="s">
        <v>29</v>
      </c>
      <c r="V48" s="1" t="s">
        <v>29</v>
      </c>
      <c r="W48" s="1" t="s">
        <v>29</v>
      </c>
      <c r="X48" s="21" t="s">
        <v>227</v>
      </c>
    </row>
    <row r="49" spans="1:24" ht="78.75" x14ac:dyDescent="0.25">
      <c r="A49" s="2" t="s">
        <v>461</v>
      </c>
      <c r="B49" s="24" t="s">
        <v>354</v>
      </c>
      <c r="C49" s="23" t="s">
        <v>355</v>
      </c>
      <c r="D49" s="1" t="s">
        <v>29</v>
      </c>
      <c r="E49" s="1" t="s">
        <v>29</v>
      </c>
      <c r="F49" s="1" t="s">
        <v>29</v>
      </c>
      <c r="G49" s="1" t="s">
        <v>29</v>
      </c>
      <c r="H49" s="1" t="s">
        <v>29</v>
      </c>
      <c r="I49" s="1">
        <f t="shared" ref="I49" si="44">SUM(J49:M49)</f>
        <v>0</v>
      </c>
      <c r="J49" s="1">
        <v>0</v>
      </c>
      <c r="K49" s="1">
        <v>0</v>
      </c>
      <c r="L49" s="1">
        <v>0</v>
      </c>
      <c r="M49" s="1">
        <v>0</v>
      </c>
      <c r="N49" s="1" t="s">
        <v>29</v>
      </c>
      <c r="O49" s="1" t="s">
        <v>29</v>
      </c>
      <c r="P49" s="1" t="s">
        <v>29</v>
      </c>
      <c r="Q49" s="1" t="s">
        <v>29</v>
      </c>
      <c r="R49" s="1" t="s">
        <v>29</v>
      </c>
      <c r="S49" s="1" t="s">
        <v>29</v>
      </c>
      <c r="T49" s="1" t="s">
        <v>29</v>
      </c>
      <c r="U49" s="1" t="s">
        <v>29</v>
      </c>
      <c r="V49" s="1" t="s">
        <v>29</v>
      </c>
      <c r="W49" s="1" t="s">
        <v>29</v>
      </c>
      <c r="X49" s="21" t="s">
        <v>357</v>
      </c>
    </row>
    <row r="50" spans="1:24" ht="47.25" x14ac:dyDescent="0.25">
      <c r="A50" s="7" t="s">
        <v>228</v>
      </c>
      <c r="B50" s="56" t="s">
        <v>229</v>
      </c>
      <c r="C50" s="7" t="s">
        <v>31</v>
      </c>
      <c r="D50" s="1">
        <f>SUM(D51)</f>
        <v>0.82</v>
      </c>
      <c r="E50" s="1">
        <f t="shared" ref="E50:W50" si="45">SUM(E51)</f>
        <v>0</v>
      </c>
      <c r="F50" s="1">
        <f t="shared" si="45"/>
        <v>0</v>
      </c>
      <c r="G50" s="1">
        <f t="shared" si="45"/>
        <v>0.82</v>
      </c>
      <c r="H50" s="1">
        <f t="shared" si="45"/>
        <v>0</v>
      </c>
      <c r="I50" s="1">
        <f t="shared" si="45"/>
        <v>0</v>
      </c>
      <c r="J50" s="1">
        <f t="shared" si="45"/>
        <v>0</v>
      </c>
      <c r="K50" s="1">
        <f t="shared" si="45"/>
        <v>0</v>
      </c>
      <c r="L50" s="1">
        <f t="shared" si="45"/>
        <v>0</v>
      </c>
      <c r="M50" s="1">
        <f t="shared" si="45"/>
        <v>0</v>
      </c>
      <c r="N50" s="1">
        <f t="shared" si="45"/>
        <v>-0.82</v>
      </c>
      <c r="O50" s="1">
        <f t="shared" si="45"/>
        <v>-100</v>
      </c>
      <c r="P50" s="1">
        <f t="shared" si="45"/>
        <v>0</v>
      </c>
      <c r="Q50" s="1" t="e">
        <f t="shared" si="45"/>
        <v>#DIV/0!</v>
      </c>
      <c r="R50" s="1">
        <f t="shared" si="45"/>
        <v>0</v>
      </c>
      <c r="S50" s="1" t="e">
        <f t="shared" si="45"/>
        <v>#DIV/0!</v>
      </c>
      <c r="T50" s="1">
        <f t="shared" si="45"/>
        <v>-0.82</v>
      </c>
      <c r="U50" s="1">
        <f t="shared" si="45"/>
        <v>-100</v>
      </c>
      <c r="V50" s="1">
        <f t="shared" si="45"/>
        <v>0</v>
      </c>
      <c r="W50" s="1" t="e">
        <f t="shared" si="45"/>
        <v>#DIV/0!</v>
      </c>
      <c r="X50" s="21" t="s">
        <v>29</v>
      </c>
    </row>
    <row r="51" spans="1:24" ht="31.5" x14ac:dyDescent="0.25">
      <c r="A51" s="8" t="s">
        <v>230</v>
      </c>
      <c r="B51" s="9" t="s">
        <v>231</v>
      </c>
      <c r="C51" s="2" t="s">
        <v>232</v>
      </c>
      <c r="D51" s="1">
        <f>SUM(E51:H51)</f>
        <v>0.82</v>
      </c>
      <c r="E51" s="1">
        <v>0</v>
      </c>
      <c r="F51" s="1">
        <v>0</v>
      </c>
      <c r="G51" s="1">
        <v>0.82</v>
      </c>
      <c r="H51" s="1">
        <v>0</v>
      </c>
      <c r="I51" s="1">
        <f>SUM(J51:M51)</f>
        <v>0</v>
      </c>
      <c r="J51" s="1">
        <v>0</v>
      </c>
      <c r="K51" s="1">
        <v>0</v>
      </c>
      <c r="L51" s="1">
        <v>0</v>
      </c>
      <c r="M51" s="1">
        <v>0</v>
      </c>
      <c r="N51" s="1">
        <f t="shared" ref="N51:N53" si="46">I51-D51</f>
        <v>-0.82</v>
      </c>
      <c r="O51" s="1">
        <f t="shared" ref="O51:O53" si="47">N51/D51*100</f>
        <v>-100</v>
      </c>
      <c r="P51" s="1">
        <f t="shared" ref="P51:P53" si="48">J51-E51</f>
        <v>0</v>
      </c>
      <c r="Q51" s="1" t="e">
        <f t="shared" ref="Q51:Q53" si="49">P51/E51*100</f>
        <v>#DIV/0!</v>
      </c>
      <c r="R51" s="1">
        <f t="shared" ref="R51:R53" si="50">K51-F51</f>
        <v>0</v>
      </c>
      <c r="S51" s="1" t="e">
        <f t="shared" ref="S51:S53" si="51">R51/F51*100</f>
        <v>#DIV/0!</v>
      </c>
      <c r="T51" s="1">
        <f t="shared" ref="T51:T53" si="52">L51-G51</f>
        <v>-0.82</v>
      </c>
      <c r="U51" s="1">
        <f t="shared" ref="U51:U53" si="53">T51/G51*100</f>
        <v>-100</v>
      </c>
      <c r="V51" s="1">
        <f t="shared" ref="V51:V53" si="54">M51-H51</f>
        <v>0</v>
      </c>
      <c r="W51" s="1" t="e">
        <f t="shared" ref="W51:W53" si="55">V51/H51*100</f>
        <v>#DIV/0!</v>
      </c>
      <c r="X51" s="2" t="s">
        <v>233</v>
      </c>
    </row>
    <row r="52" spans="1:24" ht="47.25" x14ac:dyDescent="0.25">
      <c r="A52" s="49" t="s">
        <v>62</v>
      </c>
      <c r="B52" s="50" t="s">
        <v>63</v>
      </c>
      <c r="C52" s="49" t="s">
        <v>31</v>
      </c>
      <c r="D52" s="4">
        <f t="shared" ref="D52:M52" si="56">D53</f>
        <v>78.620000000000019</v>
      </c>
      <c r="E52" s="4">
        <f t="shared" si="56"/>
        <v>0</v>
      </c>
      <c r="F52" s="4">
        <f t="shared" si="56"/>
        <v>0</v>
      </c>
      <c r="G52" s="4">
        <f t="shared" si="56"/>
        <v>78.620000000000019</v>
      </c>
      <c r="H52" s="4">
        <f t="shared" si="56"/>
        <v>0</v>
      </c>
      <c r="I52" s="4">
        <f t="shared" si="56"/>
        <v>53.699278656000004</v>
      </c>
      <c r="J52" s="4">
        <f t="shared" si="56"/>
        <v>0</v>
      </c>
      <c r="K52" s="4">
        <f t="shared" si="56"/>
        <v>0</v>
      </c>
      <c r="L52" s="4">
        <f t="shared" si="56"/>
        <v>51.589278656000005</v>
      </c>
      <c r="M52" s="4">
        <f t="shared" si="56"/>
        <v>2.11</v>
      </c>
      <c r="N52" s="4">
        <f t="shared" si="46"/>
        <v>-24.920721344000015</v>
      </c>
      <c r="O52" s="4">
        <f t="shared" si="47"/>
        <v>-31.697686776901563</v>
      </c>
      <c r="P52" s="4">
        <f t="shared" si="48"/>
        <v>0</v>
      </c>
      <c r="Q52" s="4" t="e">
        <f t="shared" si="49"/>
        <v>#DIV/0!</v>
      </c>
      <c r="R52" s="4">
        <f t="shared" si="50"/>
        <v>0</v>
      </c>
      <c r="S52" s="4" t="e">
        <f t="shared" si="51"/>
        <v>#DIV/0!</v>
      </c>
      <c r="T52" s="4">
        <f t="shared" si="52"/>
        <v>-27.030721344000014</v>
      </c>
      <c r="U52" s="4">
        <f t="shared" si="53"/>
        <v>-34.38148224879167</v>
      </c>
      <c r="V52" s="4">
        <f t="shared" si="54"/>
        <v>2.11</v>
      </c>
      <c r="W52" s="4" t="e">
        <f t="shared" si="55"/>
        <v>#DIV/0!</v>
      </c>
      <c r="X52" s="7" t="s">
        <v>29</v>
      </c>
    </row>
    <row r="53" spans="1:24" ht="31.5" x14ac:dyDescent="0.25">
      <c r="A53" s="52" t="s">
        <v>64</v>
      </c>
      <c r="B53" s="53" t="s">
        <v>65</v>
      </c>
      <c r="C53" s="52" t="s">
        <v>31</v>
      </c>
      <c r="D53" s="4">
        <f t="shared" ref="D53:I53" si="57">SUM(D54:D93)</f>
        <v>78.620000000000019</v>
      </c>
      <c r="E53" s="4">
        <f t="shared" si="57"/>
        <v>0</v>
      </c>
      <c r="F53" s="4">
        <f t="shared" si="57"/>
        <v>0</v>
      </c>
      <c r="G53" s="4">
        <f t="shared" si="57"/>
        <v>78.620000000000019</v>
      </c>
      <c r="H53" s="4">
        <f t="shared" si="57"/>
        <v>0</v>
      </c>
      <c r="I53" s="4">
        <f t="shared" si="57"/>
        <v>53.699278656000004</v>
      </c>
      <c r="J53" s="4">
        <f t="shared" ref="J53:M53" si="58">SUM(J54:J93)</f>
        <v>0</v>
      </c>
      <c r="K53" s="4">
        <f t="shared" si="58"/>
        <v>0</v>
      </c>
      <c r="L53" s="4">
        <f t="shared" si="58"/>
        <v>51.589278656000005</v>
      </c>
      <c r="M53" s="4">
        <f t="shared" si="58"/>
        <v>2.11</v>
      </c>
      <c r="N53" s="4">
        <f t="shared" si="46"/>
        <v>-24.920721344000015</v>
      </c>
      <c r="O53" s="4">
        <f t="shared" si="47"/>
        <v>-31.697686776901563</v>
      </c>
      <c r="P53" s="4">
        <f t="shared" si="48"/>
        <v>0</v>
      </c>
      <c r="Q53" s="4" t="e">
        <f t="shared" si="49"/>
        <v>#DIV/0!</v>
      </c>
      <c r="R53" s="4">
        <f t="shared" si="50"/>
        <v>0</v>
      </c>
      <c r="S53" s="4" t="e">
        <f t="shared" si="51"/>
        <v>#DIV/0!</v>
      </c>
      <c r="T53" s="4">
        <f t="shared" si="52"/>
        <v>-27.030721344000014</v>
      </c>
      <c r="U53" s="4">
        <f t="shared" si="53"/>
        <v>-34.38148224879167</v>
      </c>
      <c r="V53" s="4">
        <f t="shared" si="54"/>
        <v>2.11</v>
      </c>
      <c r="W53" s="4" t="e">
        <f t="shared" si="55"/>
        <v>#DIV/0!</v>
      </c>
      <c r="X53" s="7" t="s">
        <v>29</v>
      </c>
    </row>
    <row r="54" spans="1:24" ht="94.5" x14ac:dyDescent="0.25">
      <c r="A54" s="2" t="s">
        <v>66</v>
      </c>
      <c r="B54" s="25" t="s">
        <v>234</v>
      </c>
      <c r="C54" s="22" t="s">
        <v>161</v>
      </c>
      <c r="D54" s="5">
        <f>SUM(E54:H54)</f>
        <v>7.55</v>
      </c>
      <c r="E54" s="1">
        <v>0</v>
      </c>
      <c r="F54" s="1">
        <v>0</v>
      </c>
      <c r="G54" s="6">
        <v>7.55</v>
      </c>
      <c r="H54" s="1">
        <v>0</v>
      </c>
      <c r="I54" s="1">
        <f>SUM(J54:M54)</f>
        <v>20.335000000000001</v>
      </c>
      <c r="J54" s="1">
        <v>0</v>
      </c>
      <c r="K54" s="1">
        <v>0</v>
      </c>
      <c r="L54" s="4">
        <v>20.335000000000001</v>
      </c>
      <c r="M54" s="1">
        <v>0</v>
      </c>
      <c r="N54" s="1">
        <f t="shared" ref="N54:N65" si="59">I54-D54</f>
        <v>12.785</v>
      </c>
      <c r="O54" s="1">
        <f t="shared" ref="O54:O65" si="60">N54/D54*100</f>
        <v>169.33774834437088</v>
      </c>
      <c r="P54" s="1">
        <f t="shared" ref="P54:P65" si="61">J54-E54</f>
        <v>0</v>
      </c>
      <c r="Q54" s="1" t="e">
        <f t="shared" ref="Q54:Q65" si="62">P54/E54*100</f>
        <v>#DIV/0!</v>
      </c>
      <c r="R54" s="1">
        <f t="shared" ref="R54:R65" si="63">K54-F54</f>
        <v>0</v>
      </c>
      <c r="S54" s="1" t="e">
        <f t="shared" ref="S54:S65" si="64">R54/F54*100</f>
        <v>#DIV/0!</v>
      </c>
      <c r="T54" s="1">
        <f t="shared" ref="T54:T65" si="65">L54-G54</f>
        <v>12.785</v>
      </c>
      <c r="U54" s="1">
        <f t="shared" ref="U54:U65" si="66">T54/G54*100</f>
        <v>169.33774834437088</v>
      </c>
      <c r="V54" s="1">
        <f t="shared" ref="V54:V65" si="67">M54-H54</f>
        <v>0</v>
      </c>
      <c r="W54" s="1" t="e">
        <f t="shared" ref="W54:W65" si="68">V54/H54*100</f>
        <v>#DIV/0!</v>
      </c>
      <c r="X54" s="21" t="s">
        <v>269</v>
      </c>
    </row>
    <row r="55" spans="1:24" ht="63" x14ac:dyDescent="0.25">
      <c r="A55" s="2" t="s">
        <v>67</v>
      </c>
      <c r="B55" s="25" t="s">
        <v>235</v>
      </c>
      <c r="C55" s="22" t="s">
        <v>236</v>
      </c>
      <c r="D55" s="5">
        <f t="shared" ref="D55:D65" si="69">SUM(E55:H55)</f>
        <v>17.16</v>
      </c>
      <c r="E55" s="1">
        <v>0</v>
      </c>
      <c r="F55" s="1">
        <v>0</v>
      </c>
      <c r="G55" s="6">
        <v>17.16</v>
      </c>
      <c r="H55" s="1">
        <v>0</v>
      </c>
      <c r="I55" s="1">
        <f t="shared" ref="I55:I97" si="70">SUM(J55:M55)</f>
        <v>0</v>
      </c>
      <c r="J55" s="1">
        <v>0</v>
      </c>
      <c r="K55" s="1">
        <v>0</v>
      </c>
      <c r="L55" s="4">
        <v>0</v>
      </c>
      <c r="M55" s="1">
        <v>0</v>
      </c>
      <c r="N55" s="1">
        <f t="shared" si="59"/>
        <v>-17.16</v>
      </c>
      <c r="O55" s="1">
        <f t="shared" si="60"/>
        <v>-100</v>
      </c>
      <c r="P55" s="1">
        <f t="shared" si="61"/>
        <v>0</v>
      </c>
      <c r="Q55" s="1" t="e">
        <f t="shared" si="62"/>
        <v>#DIV/0!</v>
      </c>
      <c r="R55" s="1">
        <f t="shared" si="63"/>
        <v>0</v>
      </c>
      <c r="S55" s="1" t="e">
        <f t="shared" si="64"/>
        <v>#DIV/0!</v>
      </c>
      <c r="T55" s="1">
        <f t="shared" si="65"/>
        <v>-17.16</v>
      </c>
      <c r="U55" s="1">
        <f t="shared" si="66"/>
        <v>-100</v>
      </c>
      <c r="V55" s="1">
        <f t="shared" si="67"/>
        <v>0</v>
      </c>
      <c r="W55" s="1" t="e">
        <f t="shared" si="68"/>
        <v>#DIV/0!</v>
      </c>
      <c r="X55" s="21" t="s">
        <v>270</v>
      </c>
    </row>
    <row r="56" spans="1:24" ht="63" x14ac:dyDescent="0.25">
      <c r="A56" s="2" t="s">
        <v>68</v>
      </c>
      <c r="B56" s="21" t="s">
        <v>237</v>
      </c>
      <c r="C56" s="8" t="s">
        <v>238</v>
      </c>
      <c r="D56" s="5">
        <f t="shared" si="69"/>
        <v>0.79</v>
      </c>
      <c r="E56" s="1">
        <v>0</v>
      </c>
      <c r="F56" s="1">
        <v>0</v>
      </c>
      <c r="G56" s="6">
        <v>0.79</v>
      </c>
      <c r="H56" s="1">
        <v>0</v>
      </c>
      <c r="I56" s="1">
        <f t="shared" si="70"/>
        <v>0</v>
      </c>
      <c r="J56" s="1">
        <v>0</v>
      </c>
      <c r="K56" s="1">
        <v>0</v>
      </c>
      <c r="L56" s="4">
        <v>0</v>
      </c>
      <c r="M56" s="1">
        <v>0</v>
      </c>
      <c r="N56" s="1">
        <f t="shared" si="59"/>
        <v>-0.79</v>
      </c>
      <c r="O56" s="1">
        <f t="shared" si="60"/>
        <v>-100</v>
      </c>
      <c r="P56" s="1">
        <f t="shared" si="61"/>
        <v>0</v>
      </c>
      <c r="Q56" s="1" t="e">
        <f t="shared" si="62"/>
        <v>#DIV/0!</v>
      </c>
      <c r="R56" s="1">
        <f t="shared" si="63"/>
        <v>0</v>
      </c>
      <c r="S56" s="1" t="e">
        <f t="shared" si="64"/>
        <v>#DIV/0!</v>
      </c>
      <c r="T56" s="1">
        <f t="shared" si="65"/>
        <v>-0.79</v>
      </c>
      <c r="U56" s="1">
        <f t="shared" si="66"/>
        <v>-100</v>
      </c>
      <c r="V56" s="1">
        <f t="shared" si="67"/>
        <v>0</v>
      </c>
      <c r="W56" s="1" t="e">
        <f t="shared" si="68"/>
        <v>#DIV/0!</v>
      </c>
      <c r="X56" s="21" t="s">
        <v>271</v>
      </c>
    </row>
    <row r="57" spans="1:24" ht="110.25" x14ac:dyDescent="0.25">
      <c r="A57" s="2" t="s">
        <v>69</v>
      </c>
      <c r="B57" s="26" t="s">
        <v>239</v>
      </c>
      <c r="C57" s="21" t="s">
        <v>240</v>
      </c>
      <c r="D57" s="5">
        <f t="shared" si="69"/>
        <v>7.81</v>
      </c>
      <c r="E57" s="1">
        <v>0</v>
      </c>
      <c r="F57" s="1">
        <v>0</v>
      </c>
      <c r="G57" s="6">
        <v>7.81</v>
      </c>
      <c r="H57" s="1">
        <v>0</v>
      </c>
      <c r="I57" s="1">
        <f t="shared" si="70"/>
        <v>0</v>
      </c>
      <c r="J57" s="1">
        <v>0</v>
      </c>
      <c r="K57" s="1">
        <v>0</v>
      </c>
      <c r="L57" s="4">
        <v>0</v>
      </c>
      <c r="M57" s="1">
        <v>0</v>
      </c>
      <c r="N57" s="1">
        <f t="shared" si="59"/>
        <v>-7.81</v>
      </c>
      <c r="O57" s="1">
        <f t="shared" si="60"/>
        <v>-100</v>
      </c>
      <c r="P57" s="1">
        <f t="shared" si="61"/>
        <v>0</v>
      </c>
      <c r="Q57" s="1" t="e">
        <f t="shared" si="62"/>
        <v>#DIV/0!</v>
      </c>
      <c r="R57" s="1">
        <f t="shared" si="63"/>
        <v>0</v>
      </c>
      <c r="S57" s="1" t="e">
        <f t="shared" si="64"/>
        <v>#DIV/0!</v>
      </c>
      <c r="T57" s="1">
        <f t="shared" si="65"/>
        <v>-7.81</v>
      </c>
      <c r="U57" s="1">
        <f t="shared" si="66"/>
        <v>-100</v>
      </c>
      <c r="V57" s="1">
        <f t="shared" si="67"/>
        <v>0</v>
      </c>
      <c r="W57" s="1" t="e">
        <f t="shared" si="68"/>
        <v>#DIV/0!</v>
      </c>
      <c r="X57" s="27" t="s">
        <v>272</v>
      </c>
    </row>
    <row r="58" spans="1:24" ht="63" x14ac:dyDescent="0.25">
      <c r="A58" s="2" t="s">
        <v>70</v>
      </c>
      <c r="B58" s="21" t="s">
        <v>241</v>
      </c>
      <c r="C58" s="21" t="s">
        <v>242</v>
      </c>
      <c r="D58" s="5">
        <f t="shared" si="69"/>
        <v>6.98</v>
      </c>
      <c r="E58" s="1">
        <v>0</v>
      </c>
      <c r="F58" s="1">
        <v>0</v>
      </c>
      <c r="G58" s="6">
        <v>6.98</v>
      </c>
      <c r="H58" s="1">
        <v>0</v>
      </c>
      <c r="I58" s="1">
        <f t="shared" si="70"/>
        <v>0.9</v>
      </c>
      <c r="J58" s="1">
        <v>0</v>
      </c>
      <c r="K58" s="1">
        <v>0</v>
      </c>
      <c r="L58" s="4">
        <v>0.9</v>
      </c>
      <c r="M58" s="1">
        <v>0</v>
      </c>
      <c r="N58" s="1">
        <f t="shared" si="59"/>
        <v>-6.08</v>
      </c>
      <c r="O58" s="1">
        <f t="shared" si="60"/>
        <v>-87.106017191977074</v>
      </c>
      <c r="P58" s="1">
        <f t="shared" si="61"/>
        <v>0</v>
      </c>
      <c r="Q58" s="1" t="e">
        <f t="shared" si="62"/>
        <v>#DIV/0!</v>
      </c>
      <c r="R58" s="1">
        <f t="shared" si="63"/>
        <v>0</v>
      </c>
      <c r="S58" s="1" t="e">
        <f t="shared" si="64"/>
        <v>#DIV/0!</v>
      </c>
      <c r="T58" s="1">
        <f t="shared" si="65"/>
        <v>-6.08</v>
      </c>
      <c r="U58" s="1">
        <f t="shared" si="66"/>
        <v>-87.106017191977074</v>
      </c>
      <c r="V58" s="1">
        <f t="shared" si="67"/>
        <v>0</v>
      </c>
      <c r="W58" s="1" t="e">
        <f t="shared" si="68"/>
        <v>#DIV/0!</v>
      </c>
      <c r="X58" s="21" t="s">
        <v>273</v>
      </c>
    </row>
    <row r="59" spans="1:24" ht="94.5" x14ac:dyDescent="0.25">
      <c r="A59" s="2" t="s">
        <v>71</v>
      </c>
      <c r="B59" s="26" t="s">
        <v>243</v>
      </c>
      <c r="C59" s="8" t="s">
        <v>244</v>
      </c>
      <c r="D59" s="5">
        <f t="shared" si="69"/>
        <v>12.29</v>
      </c>
      <c r="E59" s="1">
        <v>0</v>
      </c>
      <c r="F59" s="1">
        <v>0</v>
      </c>
      <c r="G59" s="6">
        <v>12.29</v>
      </c>
      <c r="H59" s="1">
        <v>0</v>
      </c>
      <c r="I59" s="1">
        <f t="shared" si="70"/>
        <v>0</v>
      </c>
      <c r="J59" s="1">
        <v>0</v>
      </c>
      <c r="K59" s="1">
        <v>0</v>
      </c>
      <c r="L59" s="4">
        <v>0</v>
      </c>
      <c r="M59" s="1">
        <v>0</v>
      </c>
      <c r="N59" s="1">
        <f t="shared" si="59"/>
        <v>-12.29</v>
      </c>
      <c r="O59" s="1">
        <f t="shared" si="60"/>
        <v>-100</v>
      </c>
      <c r="P59" s="1">
        <f t="shared" si="61"/>
        <v>0</v>
      </c>
      <c r="Q59" s="1" t="e">
        <f t="shared" si="62"/>
        <v>#DIV/0!</v>
      </c>
      <c r="R59" s="1">
        <f t="shared" si="63"/>
        <v>0</v>
      </c>
      <c r="S59" s="1" t="e">
        <f t="shared" si="64"/>
        <v>#DIV/0!</v>
      </c>
      <c r="T59" s="1">
        <f t="shared" si="65"/>
        <v>-12.29</v>
      </c>
      <c r="U59" s="1">
        <f t="shared" si="66"/>
        <v>-100</v>
      </c>
      <c r="V59" s="1">
        <f t="shared" si="67"/>
        <v>0</v>
      </c>
      <c r="W59" s="1" t="e">
        <f t="shared" si="68"/>
        <v>#DIV/0!</v>
      </c>
      <c r="X59" s="21" t="s">
        <v>274</v>
      </c>
    </row>
    <row r="60" spans="1:24" ht="94.5" x14ac:dyDescent="0.25">
      <c r="A60" s="2" t="s">
        <v>72</v>
      </c>
      <c r="B60" s="26" t="s">
        <v>245</v>
      </c>
      <c r="C60" s="8" t="s">
        <v>246</v>
      </c>
      <c r="D60" s="5">
        <f t="shared" si="69"/>
        <v>1.74</v>
      </c>
      <c r="E60" s="1">
        <v>0</v>
      </c>
      <c r="F60" s="1">
        <v>0</v>
      </c>
      <c r="G60" s="6">
        <v>1.74</v>
      </c>
      <c r="H60" s="1">
        <v>0</v>
      </c>
      <c r="I60" s="1">
        <f t="shared" si="70"/>
        <v>0</v>
      </c>
      <c r="J60" s="1">
        <v>0</v>
      </c>
      <c r="K60" s="1">
        <v>0</v>
      </c>
      <c r="L60" s="4">
        <v>0</v>
      </c>
      <c r="M60" s="1">
        <v>0</v>
      </c>
      <c r="N60" s="1">
        <f t="shared" si="59"/>
        <v>-1.74</v>
      </c>
      <c r="O60" s="1">
        <f t="shared" si="60"/>
        <v>-100</v>
      </c>
      <c r="P60" s="1">
        <f t="shared" si="61"/>
        <v>0</v>
      </c>
      <c r="Q60" s="1" t="e">
        <f t="shared" si="62"/>
        <v>#DIV/0!</v>
      </c>
      <c r="R60" s="1">
        <f t="shared" si="63"/>
        <v>0</v>
      </c>
      <c r="S60" s="1" t="e">
        <f t="shared" si="64"/>
        <v>#DIV/0!</v>
      </c>
      <c r="T60" s="1">
        <f t="shared" si="65"/>
        <v>-1.74</v>
      </c>
      <c r="U60" s="1">
        <f t="shared" si="66"/>
        <v>-100</v>
      </c>
      <c r="V60" s="1">
        <f t="shared" si="67"/>
        <v>0</v>
      </c>
      <c r="W60" s="1" t="e">
        <f t="shared" si="68"/>
        <v>#DIV/0!</v>
      </c>
      <c r="X60" s="21" t="s">
        <v>275</v>
      </c>
    </row>
    <row r="61" spans="1:24" ht="63" x14ac:dyDescent="0.25">
      <c r="A61" s="2" t="s">
        <v>73</v>
      </c>
      <c r="B61" s="26" t="s">
        <v>247</v>
      </c>
      <c r="C61" s="21" t="s">
        <v>248</v>
      </c>
      <c r="D61" s="5">
        <f t="shared" si="69"/>
        <v>1.1399999999999999</v>
      </c>
      <c r="E61" s="1">
        <v>0</v>
      </c>
      <c r="F61" s="1">
        <v>0</v>
      </c>
      <c r="G61" s="6">
        <v>1.1399999999999999</v>
      </c>
      <c r="H61" s="1">
        <v>0</v>
      </c>
      <c r="I61" s="1">
        <f t="shared" si="70"/>
        <v>0</v>
      </c>
      <c r="J61" s="1">
        <v>0</v>
      </c>
      <c r="K61" s="1">
        <v>0</v>
      </c>
      <c r="L61" s="4">
        <v>0</v>
      </c>
      <c r="M61" s="1">
        <v>0</v>
      </c>
      <c r="N61" s="1">
        <f t="shared" si="59"/>
        <v>-1.1399999999999999</v>
      </c>
      <c r="O61" s="1">
        <f t="shared" si="60"/>
        <v>-100</v>
      </c>
      <c r="P61" s="1">
        <f t="shared" si="61"/>
        <v>0</v>
      </c>
      <c r="Q61" s="1" t="e">
        <f t="shared" si="62"/>
        <v>#DIV/0!</v>
      </c>
      <c r="R61" s="1">
        <f t="shared" si="63"/>
        <v>0</v>
      </c>
      <c r="S61" s="1" t="e">
        <f t="shared" si="64"/>
        <v>#DIV/0!</v>
      </c>
      <c r="T61" s="1">
        <f t="shared" si="65"/>
        <v>-1.1399999999999999</v>
      </c>
      <c r="U61" s="1">
        <f t="shared" si="66"/>
        <v>-100</v>
      </c>
      <c r="V61" s="1">
        <f t="shared" si="67"/>
        <v>0</v>
      </c>
      <c r="W61" s="1" t="e">
        <f t="shared" si="68"/>
        <v>#DIV/0!</v>
      </c>
      <c r="X61" s="21" t="s">
        <v>276</v>
      </c>
    </row>
    <row r="62" spans="1:24" ht="78.75" x14ac:dyDescent="0.25">
      <c r="A62" s="2" t="s">
        <v>74</v>
      </c>
      <c r="B62" s="26" t="s">
        <v>249</v>
      </c>
      <c r="C62" s="21" t="s">
        <v>250</v>
      </c>
      <c r="D62" s="5">
        <f t="shared" si="69"/>
        <v>1.34</v>
      </c>
      <c r="E62" s="1">
        <v>0</v>
      </c>
      <c r="F62" s="1">
        <v>0</v>
      </c>
      <c r="G62" s="6">
        <v>1.34</v>
      </c>
      <c r="H62" s="1">
        <v>0</v>
      </c>
      <c r="I62" s="1">
        <f t="shared" si="70"/>
        <v>0</v>
      </c>
      <c r="J62" s="1">
        <v>0</v>
      </c>
      <c r="K62" s="1">
        <v>0</v>
      </c>
      <c r="L62" s="4">
        <v>0</v>
      </c>
      <c r="M62" s="1">
        <v>0</v>
      </c>
      <c r="N62" s="1">
        <f t="shared" si="59"/>
        <v>-1.34</v>
      </c>
      <c r="O62" s="1">
        <f t="shared" si="60"/>
        <v>-100</v>
      </c>
      <c r="P62" s="1">
        <f t="shared" si="61"/>
        <v>0</v>
      </c>
      <c r="Q62" s="1" t="e">
        <f t="shared" si="62"/>
        <v>#DIV/0!</v>
      </c>
      <c r="R62" s="1">
        <f t="shared" si="63"/>
        <v>0</v>
      </c>
      <c r="S62" s="1" t="e">
        <f t="shared" si="64"/>
        <v>#DIV/0!</v>
      </c>
      <c r="T62" s="1">
        <f t="shared" si="65"/>
        <v>-1.34</v>
      </c>
      <c r="U62" s="1">
        <f t="shared" si="66"/>
        <v>-100</v>
      </c>
      <c r="V62" s="1">
        <f t="shared" si="67"/>
        <v>0</v>
      </c>
      <c r="W62" s="1" t="e">
        <f t="shared" si="68"/>
        <v>#DIV/0!</v>
      </c>
      <c r="X62" s="21" t="s">
        <v>277</v>
      </c>
    </row>
    <row r="63" spans="1:24" ht="94.5" x14ac:dyDescent="0.25">
      <c r="A63" s="2" t="s">
        <v>75</v>
      </c>
      <c r="B63" s="26" t="s">
        <v>251</v>
      </c>
      <c r="C63" s="21" t="s">
        <v>252</v>
      </c>
      <c r="D63" s="5">
        <f t="shared" si="69"/>
        <v>2.2000000000000002</v>
      </c>
      <c r="E63" s="1">
        <v>0</v>
      </c>
      <c r="F63" s="1">
        <v>0</v>
      </c>
      <c r="G63" s="6">
        <v>2.2000000000000002</v>
      </c>
      <c r="H63" s="1">
        <v>0</v>
      </c>
      <c r="I63" s="1">
        <f t="shared" si="70"/>
        <v>0</v>
      </c>
      <c r="J63" s="1">
        <v>0</v>
      </c>
      <c r="K63" s="1">
        <v>0</v>
      </c>
      <c r="L63" s="4">
        <v>0</v>
      </c>
      <c r="M63" s="1">
        <v>0</v>
      </c>
      <c r="N63" s="1">
        <f t="shared" si="59"/>
        <v>-2.2000000000000002</v>
      </c>
      <c r="O63" s="1">
        <f t="shared" si="60"/>
        <v>-100</v>
      </c>
      <c r="P63" s="1">
        <f t="shared" si="61"/>
        <v>0</v>
      </c>
      <c r="Q63" s="1" t="e">
        <f t="shared" si="62"/>
        <v>#DIV/0!</v>
      </c>
      <c r="R63" s="1">
        <f t="shared" si="63"/>
        <v>0</v>
      </c>
      <c r="S63" s="1" t="e">
        <f t="shared" si="64"/>
        <v>#DIV/0!</v>
      </c>
      <c r="T63" s="1">
        <f t="shared" si="65"/>
        <v>-2.2000000000000002</v>
      </c>
      <c r="U63" s="1">
        <f t="shared" si="66"/>
        <v>-100</v>
      </c>
      <c r="V63" s="1">
        <f t="shared" si="67"/>
        <v>0</v>
      </c>
      <c r="W63" s="1" t="e">
        <f t="shared" si="68"/>
        <v>#DIV/0!</v>
      </c>
      <c r="X63" s="21" t="s">
        <v>278</v>
      </c>
    </row>
    <row r="64" spans="1:24" ht="47.25" x14ac:dyDescent="0.25">
      <c r="A64" s="2" t="s">
        <v>76</v>
      </c>
      <c r="B64" s="9" t="s">
        <v>253</v>
      </c>
      <c r="C64" s="22" t="s">
        <v>93</v>
      </c>
      <c r="D64" s="5">
        <f t="shared" si="69"/>
        <v>1.77</v>
      </c>
      <c r="E64" s="1">
        <v>0</v>
      </c>
      <c r="F64" s="1">
        <v>0</v>
      </c>
      <c r="G64" s="6">
        <v>1.77</v>
      </c>
      <c r="H64" s="1">
        <v>0</v>
      </c>
      <c r="I64" s="1">
        <f t="shared" si="70"/>
        <v>0</v>
      </c>
      <c r="J64" s="1">
        <v>0</v>
      </c>
      <c r="K64" s="1">
        <v>0</v>
      </c>
      <c r="L64" s="4">
        <v>0</v>
      </c>
      <c r="M64" s="1">
        <v>0</v>
      </c>
      <c r="N64" s="1">
        <f t="shared" si="59"/>
        <v>-1.77</v>
      </c>
      <c r="O64" s="1">
        <f t="shared" si="60"/>
        <v>-100</v>
      </c>
      <c r="P64" s="1">
        <f t="shared" si="61"/>
        <v>0</v>
      </c>
      <c r="Q64" s="1" t="e">
        <f t="shared" si="62"/>
        <v>#DIV/0!</v>
      </c>
      <c r="R64" s="1">
        <f t="shared" si="63"/>
        <v>0</v>
      </c>
      <c r="S64" s="1" t="e">
        <f t="shared" si="64"/>
        <v>#DIV/0!</v>
      </c>
      <c r="T64" s="1">
        <f t="shared" si="65"/>
        <v>-1.77</v>
      </c>
      <c r="U64" s="1">
        <f t="shared" si="66"/>
        <v>-100</v>
      </c>
      <c r="V64" s="1">
        <f t="shared" si="67"/>
        <v>0</v>
      </c>
      <c r="W64" s="1" t="e">
        <f t="shared" si="68"/>
        <v>#DIV/0!</v>
      </c>
      <c r="X64" s="21" t="s">
        <v>279</v>
      </c>
    </row>
    <row r="65" spans="1:24" ht="110.25" x14ac:dyDescent="0.25">
      <c r="A65" s="2" t="s">
        <v>77</v>
      </c>
      <c r="B65" s="25" t="s">
        <v>254</v>
      </c>
      <c r="C65" s="2" t="s">
        <v>255</v>
      </c>
      <c r="D65" s="5">
        <f t="shared" si="69"/>
        <v>17.850000000000001</v>
      </c>
      <c r="E65" s="1">
        <v>0</v>
      </c>
      <c r="F65" s="1">
        <v>0</v>
      </c>
      <c r="G65" s="6">
        <v>17.850000000000001</v>
      </c>
      <c r="H65" s="1">
        <v>0</v>
      </c>
      <c r="I65" s="1">
        <f t="shared" si="70"/>
        <v>3.3450000000000002</v>
      </c>
      <c r="J65" s="1">
        <v>0</v>
      </c>
      <c r="K65" s="1">
        <v>0</v>
      </c>
      <c r="L65" s="4">
        <v>3.3450000000000002</v>
      </c>
      <c r="M65" s="1">
        <v>0</v>
      </c>
      <c r="N65" s="1">
        <f t="shared" si="59"/>
        <v>-14.505000000000001</v>
      </c>
      <c r="O65" s="1">
        <f t="shared" si="60"/>
        <v>-81.260504201680675</v>
      </c>
      <c r="P65" s="1">
        <f t="shared" si="61"/>
        <v>0</v>
      </c>
      <c r="Q65" s="1" t="e">
        <f t="shared" si="62"/>
        <v>#DIV/0!</v>
      </c>
      <c r="R65" s="1">
        <f t="shared" si="63"/>
        <v>0</v>
      </c>
      <c r="S65" s="1" t="e">
        <f t="shared" si="64"/>
        <v>#DIV/0!</v>
      </c>
      <c r="T65" s="1">
        <f t="shared" si="65"/>
        <v>-14.505000000000001</v>
      </c>
      <c r="U65" s="1">
        <f t="shared" si="66"/>
        <v>-81.260504201680675</v>
      </c>
      <c r="V65" s="1">
        <f t="shared" si="67"/>
        <v>0</v>
      </c>
      <c r="W65" s="1" t="e">
        <f t="shared" si="68"/>
        <v>#DIV/0!</v>
      </c>
      <c r="X65" s="7" t="s">
        <v>280</v>
      </c>
    </row>
    <row r="66" spans="1:24" ht="94.5" x14ac:dyDescent="0.25">
      <c r="A66" s="2" t="s">
        <v>78</v>
      </c>
      <c r="B66" s="21" t="s">
        <v>424</v>
      </c>
      <c r="C66" s="8" t="s">
        <v>425</v>
      </c>
      <c r="D66" s="1" t="s">
        <v>29</v>
      </c>
      <c r="E66" s="1" t="s">
        <v>29</v>
      </c>
      <c r="F66" s="1" t="s">
        <v>29</v>
      </c>
      <c r="G66" s="1" t="s">
        <v>29</v>
      </c>
      <c r="H66" s="1" t="s">
        <v>29</v>
      </c>
      <c r="I66" s="1">
        <f t="shared" ref="I66:I68" si="71">SUM(J66:M66)</f>
        <v>2.11</v>
      </c>
      <c r="J66" s="1">
        <v>0</v>
      </c>
      <c r="K66" s="1">
        <v>0</v>
      </c>
      <c r="L66" s="1">
        <v>0</v>
      </c>
      <c r="M66" s="1">
        <v>2.11</v>
      </c>
      <c r="N66" s="1" t="s">
        <v>29</v>
      </c>
      <c r="O66" s="1" t="s">
        <v>29</v>
      </c>
      <c r="P66" s="1" t="s">
        <v>29</v>
      </c>
      <c r="Q66" s="1" t="s">
        <v>29</v>
      </c>
      <c r="R66" s="1" t="s">
        <v>29</v>
      </c>
      <c r="S66" s="1" t="s">
        <v>29</v>
      </c>
      <c r="T66" s="1" t="s">
        <v>29</v>
      </c>
      <c r="U66" s="1" t="s">
        <v>29</v>
      </c>
      <c r="V66" s="1" t="s">
        <v>29</v>
      </c>
      <c r="W66" s="1" t="s">
        <v>29</v>
      </c>
      <c r="X66" s="21" t="s">
        <v>430</v>
      </c>
    </row>
    <row r="67" spans="1:24" ht="78.75" x14ac:dyDescent="0.25">
      <c r="A67" s="2" t="s">
        <v>79</v>
      </c>
      <c r="B67" s="21" t="s">
        <v>426</v>
      </c>
      <c r="C67" s="8" t="s">
        <v>427</v>
      </c>
      <c r="D67" s="1" t="s">
        <v>29</v>
      </c>
      <c r="E67" s="1" t="s">
        <v>29</v>
      </c>
      <c r="F67" s="1" t="s">
        <v>29</v>
      </c>
      <c r="G67" s="1" t="s">
        <v>29</v>
      </c>
      <c r="H67" s="1" t="s">
        <v>29</v>
      </c>
      <c r="I67" s="1">
        <f t="shared" si="71"/>
        <v>0.04</v>
      </c>
      <c r="J67" s="1">
        <v>0</v>
      </c>
      <c r="K67" s="1">
        <v>0</v>
      </c>
      <c r="L67" s="1">
        <v>0.04</v>
      </c>
      <c r="M67" s="1">
        <v>0</v>
      </c>
      <c r="N67" s="1" t="s">
        <v>29</v>
      </c>
      <c r="O67" s="1" t="s">
        <v>29</v>
      </c>
      <c r="P67" s="1" t="s">
        <v>29</v>
      </c>
      <c r="Q67" s="1" t="s">
        <v>29</v>
      </c>
      <c r="R67" s="1" t="s">
        <v>29</v>
      </c>
      <c r="S67" s="1" t="s">
        <v>29</v>
      </c>
      <c r="T67" s="1" t="s">
        <v>29</v>
      </c>
      <c r="U67" s="1" t="s">
        <v>29</v>
      </c>
      <c r="V67" s="1" t="s">
        <v>29</v>
      </c>
      <c r="W67" s="1" t="s">
        <v>29</v>
      </c>
      <c r="X67" s="21" t="s">
        <v>431</v>
      </c>
    </row>
    <row r="68" spans="1:24" ht="78.75" x14ac:dyDescent="0.25">
      <c r="A68" s="2" t="s">
        <v>80</v>
      </c>
      <c r="B68" s="21" t="s">
        <v>428</v>
      </c>
      <c r="C68" s="8" t="s">
        <v>429</v>
      </c>
      <c r="D68" s="1" t="s">
        <v>29</v>
      </c>
      <c r="E68" s="1" t="s">
        <v>29</v>
      </c>
      <c r="F68" s="1" t="s">
        <v>29</v>
      </c>
      <c r="G68" s="1" t="s">
        <v>29</v>
      </c>
      <c r="H68" s="1" t="s">
        <v>29</v>
      </c>
      <c r="I68" s="1">
        <f t="shared" si="71"/>
        <v>0.03</v>
      </c>
      <c r="J68" s="1">
        <v>0</v>
      </c>
      <c r="K68" s="1">
        <v>0</v>
      </c>
      <c r="L68" s="1">
        <v>0.03</v>
      </c>
      <c r="M68" s="1">
        <v>0</v>
      </c>
      <c r="N68" s="1" t="s">
        <v>29</v>
      </c>
      <c r="O68" s="1" t="s">
        <v>29</v>
      </c>
      <c r="P68" s="1" t="s">
        <v>29</v>
      </c>
      <c r="Q68" s="1" t="s">
        <v>29</v>
      </c>
      <c r="R68" s="1" t="s">
        <v>29</v>
      </c>
      <c r="S68" s="1" t="s">
        <v>29</v>
      </c>
      <c r="T68" s="1" t="s">
        <v>29</v>
      </c>
      <c r="U68" s="1" t="s">
        <v>29</v>
      </c>
      <c r="V68" s="1" t="s">
        <v>29</v>
      </c>
      <c r="W68" s="1" t="s">
        <v>29</v>
      </c>
      <c r="X68" s="21" t="s">
        <v>432</v>
      </c>
    </row>
    <row r="69" spans="1:24" ht="126" x14ac:dyDescent="0.25">
      <c r="A69" s="2" t="s">
        <v>81</v>
      </c>
      <c r="B69" s="21" t="s">
        <v>367</v>
      </c>
      <c r="C69" s="8" t="s">
        <v>368</v>
      </c>
      <c r="D69" s="1" t="s">
        <v>29</v>
      </c>
      <c r="E69" s="1" t="s">
        <v>29</v>
      </c>
      <c r="F69" s="1" t="s">
        <v>29</v>
      </c>
      <c r="G69" s="1" t="s">
        <v>29</v>
      </c>
      <c r="H69" s="1" t="s">
        <v>29</v>
      </c>
      <c r="I69" s="1">
        <f t="shared" si="70"/>
        <v>2.2800000000000002</v>
      </c>
      <c r="J69" s="1">
        <v>0</v>
      </c>
      <c r="K69" s="1">
        <v>0</v>
      </c>
      <c r="L69" s="1">
        <v>2.2800000000000002</v>
      </c>
      <c r="M69" s="1">
        <v>0</v>
      </c>
      <c r="N69" s="1" t="s">
        <v>29</v>
      </c>
      <c r="O69" s="1" t="s">
        <v>29</v>
      </c>
      <c r="P69" s="1" t="s">
        <v>29</v>
      </c>
      <c r="Q69" s="1" t="s">
        <v>29</v>
      </c>
      <c r="R69" s="1" t="s">
        <v>29</v>
      </c>
      <c r="S69" s="1" t="s">
        <v>29</v>
      </c>
      <c r="T69" s="1" t="s">
        <v>29</v>
      </c>
      <c r="U69" s="1" t="s">
        <v>29</v>
      </c>
      <c r="V69" s="1" t="s">
        <v>29</v>
      </c>
      <c r="W69" s="1" t="s">
        <v>29</v>
      </c>
      <c r="X69" s="21" t="s">
        <v>387</v>
      </c>
    </row>
    <row r="70" spans="1:24" ht="47.25" x14ac:dyDescent="0.25">
      <c r="A70" s="2" t="s">
        <v>82</v>
      </c>
      <c r="B70" s="21" t="s">
        <v>369</v>
      </c>
      <c r="C70" s="8" t="s">
        <v>370</v>
      </c>
      <c r="D70" s="1" t="s">
        <v>29</v>
      </c>
      <c r="E70" s="1" t="s">
        <v>29</v>
      </c>
      <c r="F70" s="1" t="s">
        <v>29</v>
      </c>
      <c r="G70" s="1" t="s">
        <v>29</v>
      </c>
      <c r="H70" s="1" t="s">
        <v>29</v>
      </c>
      <c r="I70" s="1">
        <f t="shared" si="70"/>
        <v>8.0000000000000002E-3</v>
      </c>
      <c r="J70" s="1">
        <v>0</v>
      </c>
      <c r="K70" s="1">
        <v>0</v>
      </c>
      <c r="L70" s="1">
        <v>8.0000000000000002E-3</v>
      </c>
      <c r="M70" s="1">
        <v>0</v>
      </c>
      <c r="N70" s="1" t="s">
        <v>29</v>
      </c>
      <c r="O70" s="1" t="s">
        <v>29</v>
      </c>
      <c r="P70" s="1" t="s">
        <v>29</v>
      </c>
      <c r="Q70" s="1" t="s">
        <v>29</v>
      </c>
      <c r="R70" s="1" t="s">
        <v>29</v>
      </c>
      <c r="S70" s="1" t="s">
        <v>29</v>
      </c>
      <c r="T70" s="1" t="s">
        <v>29</v>
      </c>
      <c r="U70" s="1" t="s">
        <v>29</v>
      </c>
      <c r="V70" s="1" t="s">
        <v>29</v>
      </c>
      <c r="W70" s="1" t="s">
        <v>29</v>
      </c>
      <c r="X70" s="7" t="s">
        <v>388</v>
      </c>
    </row>
    <row r="71" spans="1:24" ht="31.5" x14ac:dyDescent="0.25">
      <c r="A71" s="2" t="s">
        <v>83</v>
      </c>
      <c r="B71" s="21" t="s">
        <v>371</v>
      </c>
      <c r="C71" s="8" t="s">
        <v>372</v>
      </c>
      <c r="D71" s="1" t="s">
        <v>29</v>
      </c>
      <c r="E71" s="1" t="s">
        <v>29</v>
      </c>
      <c r="F71" s="1" t="s">
        <v>29</v>
      </c>
      <c r="G71" s="1" t="s">
        <v>29</v>
      </c>
      <c r="H71" s="1" t="s">
        <v>29</v>
      </c>
      <c r="I71" s="1">
        <f t="shared" si="70"/>
        <v>1.3759999999999999</v>
      </c>
      <c r="J71" s="1">
        <v>0</v>
      </c>
      <c r="K71" s="1">
        <v>0</v>
      </c>
      <c r="L71" s="1">
        <v>1.3759999999999999</v>
      </c>
      <c r="M71" s="1">
        <v>0</v>
      </c>
      <c r="N71" s="1" t="s">
        <v>29</v>
      </c>
      <c r="O71" s="1" t="s">
        <v>29</v>
      </c>
      <c r="P71" s="1" t="s">
        <v>29</v>
      </c>
      <c r="Q71" s="1" t="s">
        <v>29</v>
      </c>
      <c r="R71" s="1" t="s">
        <v>29</v>
      </c>
      <c r="S71" s="1" t="s">
        <v>29</v>
      </c>
      <c r="T71" s="1" t="s">
        <v>29</v>
      </c>
      <c r="U71" s="1" t="s">
        <v>29</v>
      </c>
      <c r="V71" s="1" t="s">
        <v>29</v>
      </c>
      <c r="W71" s="1" t="s">
        <v>29</v>
      </c>
      <c r="X71" s="21" t="s">
        <v>389</v>
      </c>
    </row>
    <row r="72" spans="1:24" ht="63" x14ac:dyDescent="0.25">
      <c r="A72" s="2" t="s">
        <v>84</v>
      </c>
      <c r="B72" s="28" t="s">
        <v>373</v>
      </c>
      <c r="C72" s="2" t="s">
        <v>374</v>
      </c>
      <c r="D72" s="1" t="s">
        <v>29</v>
      </c>
      <c r="E72" s="1" t="s">
        <v>29</v>
      </c>
      <c r="F72" s="1" t="s">
        <v>29</v>
      </c>
      <c r="G72" s="1" t="s">
        <v>29</v>
      </c>
      <c r="H72" s="1" t="s">
        <v>29</v>
      </c>
      <c r="I72" s="1">
        <f t="shared" si="70"/>
        <v>3.8300000000000001E-3</v>
      </c>
      <c r="J72" s="1">
        <v>0</v>
      </c>
      <c r="K72" s="1">
        <v>0</v>
      </c>
      <c r="L72" s="1">
        <v>3.8300000000000001E-3</v>
      </c>
      <c r="M72" s="1">
        <v>0</v>
      </c>
      <c r="N72" s="1" t="s">
        <v>29</v>
      </c>
      <c r="O72" s="1" t="s">
        <v>29</v>
      </c>
      <c r="P72" s="1" t="s">
        <v>29</v>
      </c>
      <c r="Q72" s="1" t="s">
        <v>29</v>
      </c>
      <c r="R72" s="1" t="s">
        <v>29</v>
      </c>
      <c r="S72" s="1" t="s">
        <v>29</v>
      </c>
      <c r="T72" s="1" t="s">
        <v>29</v>
      </c>
      <c r="U72" s="1" t="s">
        <v>29</v>
      </c>
      <c r="V72" s="1" t="s">
        <v>29</v>
      </c>
      <c r="W72" s="1" t="s">
        <v>29</v>
      </c>
      <c r="X72" s="21" t="s">
        <v>390</v>
      </c>
    </row>
    <row r="73" spans="1:24" ht="63" x14ac:dyDescent="0.25">
      <c r="A73" s="2" t="s">
        <v>85</v>
      </c>
      <c r="B73" s="28" t="s">
        <v>375</v>
      </c>
      <c r="C73" s="2" t="s">
        <v>376</v>
      </c>
      <c r="D73" s="1" t="s">
        <v>29</v>
      </c>
      <c r="E73" s="1" t="s">
        <v>29</v>
      </c>
      <c r="F73" s="1" t="s">
        <v>29</v>
      </c>
      <c r="G73" s="1" t="s">
        <v>29</v>
      </c>
      <c r="H73" s="1" t="s">
        <v>29</v>
      </c>
      <c r="I73" s="1">
        <f t="shared" si="70"/>
        <v>0.09</v>
      </c>
      <c r="J73" s="1">
        <v>0</v>
      </c>
      <c r="K73" s="1">
        <v>0</v>
      </c>
      <c r="L73" s="1">
        <v>0.09</v>
      </c>
      <c r="M73" s="1">
        <v>0</v>
      </c>
      <c r="N73" s="1" t="s">
        <v>29</v>
      </c>
      <c r="O73" s="1" t="s">
        <v>29</v>
      </c>
      <c r="P73" s="1" t="s">
        <v>29</v>
      </c>
      <c r="Q73" s="1" t="s">
        <v>29</v>
      </c>
      <c r="R73" s="1" t="s">
        <v>29</v>
      </c>
      <c r="S73" s="1" t="s">
        <v>29</v>
      </c>
      <c r="T73" s="1" t="s">
        <v>29</v>
      </c>
      <c r="U73" s="1" t="s">
        <v>29</v>
      </c>
      <c r="V73" s="1" t="s">
        <v>29</v>
      </c>
      <c r="W73" s="1" t="s">
        <v>29</v>
      </c>
      <c r="X73" s="21" t="s">
        <v>391</v>
      </c>
    </row>
    <row r="74" spans="1:24" ht="63" x14ac:dyDescent="0.25">
      <c r="A74" s="2" t="s">
        <v>86</v>
      </c>
      <c r="B74" s="28" t="s">
        <v>377</v>
      </c>
      <c r="C74" s="2" t="s">
        <v>378</v>
      </c>
      <c r="D74" s="1" t="s">
        <v>29</v>
      </c>
      <c r="E74" s="1" t="s">
        <v>29</v>
      </c>
      <c r="F74" s="1" t="s">
        <v>29</v>
      </c>
      <c r="G74" s="1" t="s">
        <v>29</v>
      </c>
      <c r="H74" s="1" t="s">
        <v>29</v>
      </c>
      <c r="I74" s="1">
        <f t="shared" si="70"/>
        <v>0.89</v>
      </c>
      <c r="J74" s="1">
        <v>0</v>
      </c>
      <c r="K74" s="1">
        <v>0</v>
      </c>
      <c r="L74" s="1">
        <v>0.89</v>
      </c>
      <c r="M74" s="1">
        <v>0</v>
      </c>
      <c r="N74" s="1" t="s">
        <v>29</v>
      </c>
      <c r="O74" s="1" t="s">
        <v>29</v>
      </c>
      <c r="P74" s="1" t="s">
        <v>29</v>
      </c>
      <c r="Q74" s="1" t="s">
        <v>29</v>
      </c>
      <c r="R74" s="1" t="s">
        <v>29</v>
      </c>
      <c r="S74" s="1" t="s">
        <v>29</v>
      </c>
      <c r="T74" s="1" t="s">
        <v>29</v>
      </c>
      <c r="U74" s="1" t="s">
        <v>29</v>
      </c>
      <c r="V74" s="1" t="s">
        <v>29</v>
      </c>
      <c r="W74" s="1" t="s">
        <v>29</v>
      </c>
      <c r="X74" s="21" t="s">
        <v>392</v>
      </c>
    </row>
    <row r="75" spans="1:24" ht="56.25" x14ac:dyDescent="0.25">
      <c r="A75" s="2" t="s">
        <v>87</v>
      </c>
      <c r="B75" s="28" t="s">
        <v>379</v>
      </c>
      <c r="C75" s="2" t="s">
        <v>380</v>
      </c>
      <c r="D75" s="1" t="s">
        <v>29</v>
      </c>
      <c r="E75" s="1" t="s">
        <v>29</v>
      </c>
      <c r="F75" s="1" t="s">
        <v>29</v>
      </c>
      <c r="G75" s="1" t="s">
        <v>29</v>
      </c>
      <c r="H75" s="1" t="s">
        <v>29</v>
      </c>
      <c r="I75" s="1">
        <f t="shared" si="70"/>
        <v>3.5000000000000003E-2</v>
      </c>
      <c r="J75" s="1">
        <v>0</v>
      </c>
      <c r="K75" s="1">
        <v>0</v>
      </c>
      <c r="L75" s="1">
        <v>3.5000000000000003E-2</v>
      </c>
      <c r="M75" s="1">
        <v>0</v>
      </c>
      <c r="N75" s="1" t="s">
        <v>29</v>
      </c>
      <c r="O75" s="1" t="s">
        <v>29</v>
      </c>
      <c r="P75" s="1" t="s">
        <v>29</v>
      </c>
      <c r="Q75" s="1" t="s">
        <v>29</v>
      </c>
      <c r="R75" s="1" t="s">
        <v>29</v>
      </c>
      <c r="S75" s="1" t="s">
        <v>29</v>
      </c>
      <c r="T75" s="1" t="s">
        <v>29</v>
      </c>
      <c r="U75" s="1" t="s">
        <v>29</v>
      </c>
      <c r="V75" s="1" t="s">
        <v>29</v>
      </c>
      <c r="W75" s="1" t="s">
        <v>29</v>
      </c>
      <c r="X75" s="21" t="s">
        <v>393</v>
      </c>
    </row>
    <row r="76" spans="1:24" ht="56.25" x14ac:dyDescent="0.25">
      <c r="A76" s="2" t="s">
        <v>88</v>
      </c>
      <c r="B76" s="28" t="s">
        <v>381</v>
      </c>
      <c r="C76" s="2" t="s">
        <v>382</v>
      </c>
      <c r="D76" s="1" t="s">
        <v>29</v>
      </c>
      <c r="E76" s="1" t="s">
        <v>29</v>
      </c>
      <c r="F76" s="1" t="s">
        <v>29</v>
      </c>
      <c r="G76" s="1" t="s">
        <v>29</v>
      </c>
      <c r="H76" s="1" t="s">
        <v>29</v>
      </c>
      <c r="I76" s="1">
        <f t="shared" si="70"/>
        <v>0.26</v>
      </c>
      <c r="J76" s="1">
        <v>0</v>
      </c>
      <c r="K76" s="1">
        <v>0</v>
      </c>
      <c r="L76" s="1">
        <v>0.26</v>
      </c>
      <c r="M76" s="1">
        <v>0</v>
      </c>
      <c r="N76" s="1" t="s">
        <v>29</v>
      </c>
      <c r="O76" s="1" t="s">
        <v>29</v>
      </c>
      <c r="P76" s="1" t="s">
        <v>29</v>
      </c>
      <c r="Q76" s="1" t="s">
        <v>29</v>
      </c>
      <c r="R76" s="1" t="s">
        <v>29</v>
      </c>
      <c r="S76" s="1" t="s">
        <v>29</v>
      </c>
      <c r="T76" s="1" t="s">
        <v>29</v>
      </c>
      <c r="U76" s="1" t="s">
        <v>29</v>
      </c>
      <c r="V76" s="1" t="s">
        <v>29</v>
      </c>
      <c r="W76" s="1" t="s">
        <v>29</v>
      </c>
      <c r="X76" s="21" t="s">
        <v>394</v>
      </c>
    </row>
    <row r="77" spans="1:24" ht="75" x14ac:dyDescent="0.25">
      <c r="A77" s="2" t="s">
        <v>89</v>
      </c>
      <c r="B77" s="28" t="s">
        <v>383</v>
      </c>
      <c r="C77" s="2" t="s">
        <v>384</v>
      </c>
      <c r="D77" s="1" t="s">
        <v>29</v>
      </c>
      <c r="E77" s="1" t="s">
        <v>29</v>
      </c>
      <c r="F77" s="1" t="s">
        <v>29</v>
      </c>
      <c r="G77" s="1" t="s">
        <v>29</v>
      </c>
      <c r="H77" s="1" t="s">
        <v>29</v>
      </c>
      <c r="I77" s="1">
        <f t="shared" si="70"/>
        <v>0.03</v>
      </c>
      <c r="J77" s="1">
        <v>0</v>
      </c>
      <c r="K77" s="1">
        <v>0</v>
      </c>
      <c r="L77" s="1">
        <v>0.03</v>
      </c>
      <c r="M77" s="1">
        <v>0</v>
      </c>
      <c r="N77" s="1" t="s">
        <v>29</v>
      </c>
      <c r="O77" s="1" t="s">
        <v>29</v>
      </c>
      <c r="P77" s="1" t="s">
        <v>29</v>
      </c>
      <c r="Q77" s="1" t="s">
        <v>29</v>
      </c>
      <c r="R77" s="1" t="s">
        <v>29</v>
      </c>
      <c r="S77" s="1" t="s">
        <v>29</v>
      </c>
      <c r="T77" s="1" t="s">
        <v>29</v>
      </c>
      <c r="U77" s="1" t="s">
        <v>29</v>
      </c>
      <c r="V77" s="1" t="s">
        <v>29</v>
      </c>
      <c r="W77" s="1" t="s">
        <v>29</v>
      </c>
      <c r="X77" s="21" t="s">
        <v>395</v>
      </c>
    </row>
    <row r="78" spans="1:24" ht="141.75" x14ac:dyDescent="0.25">
      <c r="A78" s="2" t="s">
        <v>90</v>
      </c>
      <c r="B78" s="28" t="s">
        <v>385</v>
      </c>
      <c r="C78" s="8" t="s">
        <v>386</v>
      </c>
      <c r="D78" s="1" t="s">
        <v>29</v>
      </c>
      <c r="E78" s="1" t="s">
        <v>29</v>
      </c>
      <c r="F78" s="1" t="s">
        <v>29</v>
      </c>
      <c r="G78" s="1" t="s">
        <v>29</v>
      </c>
      <c r="H78" s="1" t="s">
        <v>29</v>
      </c>
      <c r="I78" s="1">
        <f t="shared" si="70"/>
        <v>2.5100000000000002</v>
      </c>
      <c r="J78" s="1">
        <v>0</v>
      </c>
      <c r="K78" s="1">
        <v>0</v>
      </c>
      <c r="L78" s="1">
        <v>2.5100000000000002</v>
      </c>
      <c r="M78" s="1">
        <v>0</v>
      </c>
      <c r="N78" s="1" t="s">
        <v>29</v>
      </c>
      <c r="O78" s="1" t="s">
        <v>29</v>
      </c>
      <c r="P78" s="1" t="s">
        <v>29</v>
      </c>
      <c r="Q78" s="1" t="s">
        <v>29</v>
      </c>
      <c r="R78" s="1" t="s">
        <v>29</v>
      </c>
      <c r="S78" s="1" t="s">
        <v>29</v>
      </c>
      <c r="T78" s="1" t="s">
        <v>29</v>
      </c>
      <c r="U78" s="1" t="s">
        <v>29</v>
      </c>
      <c r="V78" s="1" t="s">
        <v>29</v>
      </c>
      <c r="W78" s="1" t="s">
        <v>29</v>
      </c>
      <c r="X78" s="7" t="s">
        <v>396</v>
      </c>
    </row>
    <row r="79" spans="1:24" ht="110.25" x14ac:dyDescent="0.25">
      <c r="A79" s="2" t="s">
        <v>91</v>
      </c>
      <c r="B79" s="21" t="s">
        <v>177</v>
      </c>
      <c r="C79" s="8" t="s">
        <v>178</v>
      </c>
      <c r="D79" s="1" t="s">
        <v>29</v>
      </c>
      <c r="E79" s="1" t="s">
        <v>29</v>
      </c>
      <c r="F79" s="1" t="s">
        <v>29</v>
      </c>
      <c r="G79" s="1" t="s">
        <v>29</v>
      </c>
      <c r="H79" s="1" t="s">
        <v>29</v>
      </c>
      <c r="I79" s="1">
        <f t="shared" si="70"/>
        <v>1.27</v>
      </c>
      <c r="J79" s="1">
        <v>0</v>
      </c>
      <c r="K79" s="1">
        <v>0</v>
      </c>
      <c r="L79" s="4">
        <v>1.27</v>
      </c>
      <c r="M79" s="1">
        <v>0</v>
      </c>
      <c r="N79" s="1" t="s">
        <v>29</v>
      </c>
      <c r="O79" s="1" t="s">
        <v>29</v>
      </c>
      <c r="P79" s="1" t="s">
        <v>29</v>
      </c>
      <c r="Q79" s="1" t="s">
        <v>29</v>
      </c>
      <c r="R79" s="1" t="s">
        <v>29</v>
      </c>
      <c r="S79" s="1" t="s">
        <v>29</v>
      </c>
      <c r="T79" s="1" t="s">
        <v>29</v>
      </c>
      <c r="U79" s="1" t="s">
        <v>29</v>
      </c>
      <c r="V79" s="1" t="s">
        <v>29</v>
      </c>
      <c r="W79" s="1" t="s">
        <v>29</v>
      </c>
      <c r="X79" s="21" t="s">
        <v>281</v>
      </c>
    </row>
    <row r="80" spans="1:24" ht="78.75" x14ac:dyDescent="0.25">
      <c r="A80" s="2" t="s">
        <v>92</v>
      </c>
      <c r="B80" s="21" t="s">
        <v>181</v>
      </c>
      <c r="C80" s="8" t="s">
        <v>182</v>
      </c>
      <c r="D80" s="1" t="s">
        <v>29</v>
      </c>
      <c r="E80" s="1" t="s">
        <v>29</v>
      </c>
      <c r="F80" s="1" t="s">
        <v>29</v>
      </c>
      <c r="G80" s="1" t="s">
        <v>29</v>
      </c>
      <c r="H80" s="1" t="s">
        <v>29</v>
      </c>
      <c r="I80" s="1">
        <f t="shared" si="70"/>
        <v>5.5E-2</v>
      </c>
      <c r="J80" s="1">
        <v>0</v>
      </c>
      <c r="K80" s="1">
        <v>0</v>
      </c>
      <c r="L80" s="4">
        <v>5.5E-2</v>
      </c>
      <c r="M80" s="1">
        <v>0</v>
      </c>
      <c r="N80" s="1" t="s">
        <v>29</v>
      </c>
      <c r="O80" s="1" t="s">
        <v>29</v>
      </c>
      <c r="P80" s="1" t="s">
        <v>29</v>
      </c>
      <c r="Q80" s="1" t="s">
        <v>29</v>
      </c>
      <c r="R80" s="1" t="s">
        <v>29</v>
      </c>
      <c r="S80" s="1" t="s">
        <v>29</v>
      </c>
      <c r="T80" s="1" t="s">
        <v>29</v>
      </c>
      <c r="U80" s="1" t="s">
        <v>29</v>
      </c>
      <c r="V80" s="1" t="s">
        <v>29</v>
      </c>
      <c r="W80" s="1" t="s">
        <v>29</v>
      </c>
      <c r="X80" s="21" t="s">
        <v>282</v>
      </c>
    </row>
    <row r="81" spans="1:24" ht="110.25" x14ac:dyDescent="0.25">
      <c r="A81" s="2" t="s">
        <v>462</v>
      </c>
      <c r="B81" s="21" t="s">
        <v>179</v>
      </c>
      <c r="C81" s="8" t="s">
        <v>180</v>
      </c>
      <c r="D81" s="1" t="s">
        <v>29</v>
      </c>
      <c r="E81" s="1" t="s">
        <v>29</v>
      </c>
      <c r="F81" s="1" t="s">
        <v>29</v>
      </c>
      <c r="G81" s="1" t="s">
        <v>29</v>
      </c>
      <c r="H81" s="1" t="s">
        <v>29</v>
      </c>
      <c r="I81" s="1">
        <f>SUM(J81:M81)</f>
        <v>5.51</v>
      </c>
      <c r="J81" s="1">
        <v>0</v>
      </c>
      <c r="K81" s="1">
        <v>0</v>
      </c>
      <c r="L81" s="4">
        <v>5.51</v>
      </c>
      <c r="M81" s="1">
        <v>0</v>
      </c>
      <c r="N81" s="1" t="s">
        <v>29</v>
      </c>
      <c r="O81" s="1" t="s">
        <v>29</v>
      </c>
      <c r="P81" s="1" t="s">
        <v>29</v>
      </c>
      <c r="Q81" s="1" t="s">
        <v>29</v>
      </c>
      <c r="R81" s="1" t="s">
        <v>29</v>
      </c>
      <c r="S81" s="1" t="s">
        <v>29</v>
      </c>
      <c r="T81" s="1" t="s">
        <v>29</v>
      </c>
      <c r="U81" s="1" t="s">
        <v>29</v>
      </c>
      <c r="V81" s="1" t="s">
        <v>29</v>
      </c>
      <c r="W81" s="1" t="s">
        <v>29</v>
      </c>
      <c r="X81" s="21" t="s">
        <v>283</v>
      </c>
    </row>
    <row r="82" spans="1:24" ht="126" x14ac:dyDescent="0.25">
      <c r="A82" s="2" t="s">
        <v>463</v>
      </c>
      <c r="B82" s="29" t="s">
        <v>192</v>
      </c>
      <c r="C82" s="21" t="s">
        <v>256</v>
      </c>
      <c r="D82" s="1" t="s">
        <v>29</v>
      </c>
      <c r="E82" s="1" t="s">
        <v>29</v>
      </c>
      <c r="F82" s="1" t="s">
        <v>29</v>
      </c>
      <c r="G82" s="1" t="s">
        <v>29</v>
      </c>
      <c r="H82" s="1" t="s">
        <v>29</v>
      </c>
      <c r="I82" s="1">
        <f>SUM(J82:M82)</f>
        <v>0.18</v>
      </c>
      <c r="J82" s="1">
        <v>0</v>
      </c>
      <c r="K82" s="1">
        <v>0</v>
      </c>
      <c r="L82" s="4">
        <v>0.18</v>
      </c>
      <c r="M82" s="1">
        <v>0</v>
      </c>
      <c r="N82" s="1" t="s">
        <v>29</v>
      </c>
      <c r="O82" s="1" t="s">
        <v>29</v>
      </c>
      <c r="P82" s="1" t="s">
        <v>29</v>
      </c>
      <c r="Q82" s="1" t="s">
        <v>29</v>
      </c>
      <c r="R82" s="1" t="s">
        <v>29</v>
      </c>
      <c r="S82" s="1" t="s">
        <v>29</v>
      </c>
      <c r="T82" s="1" t="s">
        <v>29</v>
      </c>
      <c r="U82" s="1" t="s">
        <v>29</v>
      </c>
      <c r="V82" s="1" t="s">
        <v>29</v>
      </c>
      <c r="W82" s="1" t="s">
        <v>29</v>
      </c>
      <c r="X82" s="21" t="s">
        <v>284</v>
      </c>
    </row>
    <row r="83" spans="1:24" ht="63" x14ac:dyDescent="0.25">
      <c r="A83" s="2" t="s">
        <v>464</v>
      </c>
      <c r="B83" s="21" t="s">
        <v>162</v>
      </c>
      <c r="C83" s="8" t="s">
        <v>163</v>
      </c>
      <c r="D83" s="1" t="s">
        <v>29</v>
      </c>
      <c r="E83" s="1" t="s">
        <v>29</v>
      </c>
      <c r="F83" s="1" t="s">
        <v>29</v>
      </c>
      <c r="G83" s="1" t="s">
        <v>29</v>
      </c>
      <c r="H83" s="1" t="s">
        <v>29</v>
      </c>
      <c r="I83" s="1">
        <f t="shared" si="70"/>
        <v>1.37</v>
      </c>
      <c r="J83" s="1">
        <v>0</v>
      </c>
      <c r="K83" s="1">
        <v>0</v>
      </c>
      <c r="L83" s="4">
        <v>1.37</v>
      </c>
      <c r="M83" s="1">
        <v>0</v>
      </c>
      <c r="N83" s="1" t="s">
        <v>29</v>
      </c>
      <c r="O83" s="1" t="s">
        <v>29</v>
      </c>
      <c r="P83" s="1" t="s">
        <v>29</v>
      </c>
      <c r="Q83" s="1" t="s">
        <v>29</v>
      </c>
      <c r="R83" s="1" t="s">
        <v>29</v>
      </c>
      <c r="S83" s="1" t="s">
        <v>29</v>
      </c>
      <c r="T83" s="1" t="s">
        <v>29</v>
      </c>
      <c r="U83" s="1" t="s">
        <v>29</v>
      </c>
      <c r="V83" s="1" t="s">
        <v>29</v>
      </c>
      <c r="W83" s="1" t="s">
        <v>29</v>
      </c>
      <c r="X83" s="21" t="s">
        <v>285</v>
      </c>
    </row>
    <row r="84" spans="1:24" ht="31.5" x14ac:dyDescent="0.25">
      <c r="A84" s="2" t="s">
        <v>465</v>
      </c>
      <c r="B84" s="21" t="s">
        <v>193</v>
      </c>
      <c r="C84" s="21" t="s">
        <v>194</v>
      </c>
      <c r="D84" s="1" t="s">
        <v>29</v>
      </c>
      <c r="E84" s="1" t="s">
        <v>29</v>
      </c>
      <c r="F84" s="1" t="s">
        <v>29</v>
      </c>
      <c r="G84" s="1" t="s">
        <v>29</v>
      </c>
      <c r="H84" s="1" t="s">
        <v>29</v>
      </c>
      <c r="I84" s="1">
        <f t="shared" si="70"/>
        <v>0.17</v>
      </c>
      <c r="J84" s="1">
        <v>0</v>
      </c>
      <c r="K84" s="1">
        <v>0</v>
      </c>
      <c r="L84" s="4">
        <v>0.17</v>
      </c>
      <c r="M84" s="1">
        <v>0</v>
      </c>
      <c r="N84" s="1" t="s">
        <v>29</v>
      </c>
      <c r="O84" s="1" t="s">
        <v>29</v>
      </c>
      <c r="P84" s="1" t="s">
        <v>29</v>
      </c>
      <c r="Q84" s="1" t="s">
        <v>29</v>
      </c>
      <c r="R84" s="1" t="s">
        <v>29</v>
      </c>
      <c r="S84" s="1" t="s">
        <v>29</v>
      </c>
      <c r="T84" s="1" t="s">
        <v>29</v>
      </c>
      <c r="U84" s="1" t="s">
        <v>29</v>
      </c>
      <c r="V84" s="1" t="s">
        <v>29</v>
      </c>
      <c r="W84" s="1" t="s">
        <v>29</v>
      </c>
      <c r="X84" s="21" t="s">
        <v>203</v>
      </c>
    </row>
    <row r="85" spans="1:24" ht="47.25" x14ac:dyDescent="0.25">
      <c r="A85" s="2" t="s">
        <v>466</v>
      </c>
      <c r="B85" s="21" t="s">
        <v>164</v>
      </c>
      <c r="C85" s="21" t="s">
        <v>165</v>
      </c>
      <c r="D85" s="1" t="s">
        <v>29</v>
      </c>
      <c r="E85" s="1" t="s">
        <v>29</v>
      </c>
      <c r="F85" s="1" t="s">
        <v>29</v>
      </c>
      <c r="G85" s="1" t="s">
        <v>29</v>
      </c>
      <c r="H85" s="1" t="s">
        <v>29</v>
      </c>
      <c r="I85" s="1">
        <f t="shared" si="70"/>
        <v>3.35</v>
      </c>
      <c r="J85" s="1">
        <v>0</v>
      </c>
      <c r="K85" s="1">
        <v>0</v>
      </c>
      <c r="L85" s="4">
        <v>3.35</v>
      </c>
      <c r="M85" s="1">
        <v>0</v>
      </c>
      <c r="N85" s="1" t="s">
        <v>29</v>
      </c>
      <c r="O85" s="1" t="s">
        <v>29</v>
      </c>
      <c r="P85" s="1" t="s">
        <v>29</v>
      </c>
      <c r="Q85" s="1" t="s">
        <v>29</v>
      </c>
      <c r="R85" s="1" t="s">
        <v>29</v>
      </c>
      <c r="S85" s="1" t="s">
        <v>29</v>
      </c>
      <c r="T85" s="1" t="s">
        <v>29</v>
      </c>
      <c r="U85" s="1" t="s">
        <v>29</v>
      </c>
      <c r="V85" s="1" t="s">
        <v>29</v>
      </c>
      <c r="W85" s="1" t="s">
        <v>29</v>
      </c>
      <c r="X85" s="7" t="s">
        <v>286</v>
      </c>
    </row>
    <row r="86" spans="1:24" ht="63" x14ac:dyDescent="0.25">
      <c r="A86" s="2" t="s">
        <v>467</v>
      </c>
      <c r="B86" s="21" t="s">
        <v>195</v>
      </c>
      <c r="C86" s="21" t="s">
        <v>196</v>
      </c>
      <c r="D86" s="1" t="s">
        <v>29</v>
      </c>
      <c r="E86" s="1" t="s">
        <v>29</v>
      </c>
      <c r="F86" s="1" t="s">
        <v>29</v>
      </c>
      <c r="G86" s="1" t="s">
        <v>29</v>
      </c>
      <c r="H86" s="1" t="s">
        <v>29</v>
      </c>
      <c r="I86" s="1">
        <f t="shared" si="70"/>
        <v>0.33479244000000002</v>
      </c>
      <c r="J86" s="1">
        <v>0</v>
      </c>
      <c r="K86" s="1">
        <v>0</v>
      </c>
      <c r="L86" s="4">
        <v>0.33479244000000002</v>
      </c>
      <c r="M86" s="1">
        <v>0</v>
      </c>
      <c r="N86" s="1" t="s">
        <v>29</v>
      </c>
      <c r="O86" s="1" t="s">
        <v>29</v>
      </c>
      <c r="P86" s="1" t="s">
        <v>29</v>
      </c>
      <c r="Q86" s="1" t="s">
        <v>29</v>
      </c>
      <c r="R86" s="1" t="s">
        <v>29</v>
      </c>
      <c r="S86" s="1" t="s">
        <v>29</v>
      </c>
      <c r="T86" s="1" t="s">
        <v>29</v>
      </c>
      <c r="U86" s="1" t="s">
        <v>29</v>
      </c>
      <c r="V86" s="1" t="s">
        <v>29</v>
      </c>
      <c r="W86" s="1" t="s">
        <v>29</v>
      </c>
      <c r="X86" s="21" t="s">
        <v>287</v>
      </c>
    </row>
    <row r="87" spans="1:24" ht="63" x14ac:dyDescent="0.25">
      <c r="A87" s="2" t="s">
        <v>468</v>
      </c>
      <c r="B87" s="21" t="s">
        <v>257</v>
      </c>
      <c r="C87" s="21" t="s">
        <v>258</v>
      </c>
      <c r="D87" s="1" t="s">
        <v>29</v>
      </c>
      <c r="E87" s="1" t="s">
        <v>29</v>
      </c>
      <c r="F87" s="1" t="s">
        <v>29</v>
      </c>
      <c r="G87" s="1" t="s">
        <v>29</v>
      </c>
      <c r="H87" s="1" t="s">
        <v>29</v>
      </c>
      <c r="I87" s="1">
        <f t="shared" si="70"/>
        <v>0.75536534399999988</v>
      </c>
      <c r="J87" s="1">
        <v>0</v>
      </c>
      <c r="K87" s="1">
        <v>0</v>
      </c>
      <c r="L87" s="4">
        <v>0.75536534399999988</v>
      </c>
      <c r="M87" s="1">
        <v>0</v>
      </c>
      <c r="N87" s="1" t="s">
        <v>29</v>
      </c>
      <c r="O87" s="1" t="s">
        <v>29</v>
      </c>
      <c r="P87" s="1" t="s">
        <v>29</v>
      </c>
      <c r="Q87" s="1" t="s">
        <v>29</v>
      </c>
      <c r="R87" s="1" t="s">
        <v>29</v>
      </c>
      <c r="S87" s="1" t="s">
        <v>29</v>
      </c>
      <c r="T87" s="1" t="s">
        <v>29</v>
      </c>
      <c r="U87" s="1" t="s">
        <v>29</v>
      </c>
      <c r="V87" s="1" t="s">
        <v>29</v>
      </c>
      <c r="W87" s="1" t="s">
        <v>29</v>
      </c>
      <c r="X87" s="21" t="s">
        <v>288</v>
      </c>
    </row>
    <row r="88" spans="1:24" ht="63" x14ac:dyDescent="0.25">
      <c r="A88" s="2" t="s">
        <v>469</v>
      </c>
      <c r="B88" s="21" t="s">
        <v>259</v>
      </c>
      <c r="C88" s="21" t="s">
        <v>260</v>
      </c>
      <c r="D88" s="1" t="s">
        <v>29</v>
      </c>
      <c r="E88" s="1" t="s">
        <v>29</v>
      </c>
      <c r="F88" s="1" t="s">
        <v>29</v>
      </c>
      <c r="G88" s="1" t="s">
        <v>29</v>
      </c>
      <c r="H88" s="1" t="s">
        <v>29</v>
      </c>
      <c r="I88" s="1">
        <f t="shared" si="70"/>
        <v>1.061438924</v>
      </c>
      <c r="J88" s="1">
        <v>0</v>
      </c>
      <c r="K88" s="1">
        <v>0</v>
      </c>
      <c r="L88" s="4">
        <v>1.061438924</v>
      </c>
      <c r="M88" s="1">
        <v>0</v>
      </c>
      <c r="N88" s="1" t="s">
        <v>29</v>
      </c>
      <c r="O88" s="1" t="s">
        <v>29</v>
      </c>
      <c r="P88" s="1" t="s">
        <v>29</v>
      </c>
      <c r="Q88" s="1" t="s">
        <v>29</v>
      </c>
      <c r="R88" s="1" t="s">
        <v>29</v>
      </c>
      <c r="S88" s="1" t="s">
        <v>29</v>
      </c>
      <c r="T88" s="1" t="s">
        <v>29</v>
      </c>
      <c r="U88" s="1" t="s">
        <v>29</v>
      </c>
      <c r="V88" s="1" t="s">
        <v>29</v>
      </c>
      <c r="W88" s="1" t="s">
        <v>29</v>
      </c>
      <c r="X88" s="21" t="s">
        <v>289</v>
      </c>
    </row>
    <row r="89" spans="1:24" ht="63" x14ac:dyDescent="0.25">
      <c r="A89" s="2" t="s">
        <v>470</v>
      </c>
      <c r="B89" s="23" t="s">
        <v>261</v>
      </c>
      <c r="C89" s="2" t="s">
        <v>262</v>
      </c>
      <c r="D89" s="1" t="s">
        <v>29</v>
      </c>
      <c r="E89" s="1" t="s">
        <v>29</v>
      </c>
      <c r="F89" s="1" t="s">
        <v>29</v>
      </c>
      <c r="G89" s="1" t="s">
        <v>29</v>
      </c>
      <c r="H89" s="1" t="s">
        <v>29</v>
      </c>
      <c r="I89" s="1">
        <f t="shared" si="70"/>
        <v>0.61373600000000006</v>
      </c>
      <c r="J89" s="1">
        <v>0</v>
      </c>
      <c r="K89" s="1">
        <v>0</v>
      </c>
      <c r="L89" s="4">
        <v>0.61373600000000006</v>
      </c>
      <c r="M89" s="1">
        <v>0</v>
      </c>
      <c r="N89" s="1" t="s">
        <v>29</v>
      </c>
      <c r="O89" s="1" t="s">
        <v>29</v>
      </c>
      <c r="P89" s="1" t="s">
        <v>29</v>
      </c>
      <c r="Q89" s="1" t="s">
        <v>29</v>
      </c>
      <c r="R89" s="1" t="s">
        <v>29</v>
      </c>
      <c r="S89" s="1" t="s">
        <v>29</v>
      </c>
      <c r="T89" s="1" t="s">
        <v>29</v>
      </c>
      <c r="U89" s="1" t="s">
        <v>29</v>
      </c>
      <c r="V89" s="1" t="s">
        <v>29</v>
      </c>
      <c r="W89" s="1" t="s">
        <v>29</v>
      </c>
      <c r="X89" s="21" t="s">
        <v>290</v>
      </c>
    </row>
    <row r="90" spans="1:24" ht="63" x14ac:dyDescent="0.25">
      <c r="A90" s="2" t="s">
        <v>471</v>
      </c>
      <c r="B90" s="23" t="s">
        <v>263</v>
      </c>
      <c r="C90" s="21" t="s">
        <v>264</v>
      </c>
      <c r="D90" s="1" t="s">
        <v>29</v>
      </c>
      <c r="E90" s="1" t="s">
        <v>29</v>
      </c>
      <c r="F90" s="1" t="s">
        <v>29</v>
      </c>
      <c r="G90" s="1" t="s">
        <v>29</v>
      </c>
      <c r="H90" s="1" t="s">
        <v>29</v>
      </c>
      <c r="I90" s="1">
        <f t="shared" si="70"/>
        <v>0.61611594799999991</v>
      </c>
      <c r="J90" s="1">
        <v>0</v>
      </c>
      <c r="K90" s="1">
        <v>0</v>
      </c>
      <c r="L90" s="4">
        <v>0.61611594799999991</v>
      </c>
      <c r="M90" s="1">
        <v>0</v>
      </c>
      <c r="N90" s="1" t="s">
        <v>29</v>
      </c>
      <c r="O90" s="1" t="s">
        <v>29</v>
      </c>
      <c r="P90" s="1" t="s">
        <v>29</v>
      </c>
      <c r="Q90" s="1" t="s">
        <v>29</v>
      </c>
      <c r="R90" s="1" t="s">
        <v>29</v>
      </c>
      <c r="S90" s="1" t="s">
        <v>29</v>
      </c>
      <c r="T90" s="1" t="s">
        <v>29</v>
      </c>
      <c r="U90" s="1" t="s">
        <v>29</v>
      </c>
      <c r="V90" s="1" t="s">
        <v>29</v>
      </c>
      <c r="W90" s="1" t="s">
        <v>29</v>
      </c>
      <c r="X90" s="21" t="s">
        <v>291</v>
      </c>
    </row>
    <row r="91" spans="1:24" ht="63" x14ac:dyDescent="0.25">
      <c r="A91" s="2" t="s">
        <v>472</v>
      </c>
      <c r="B91" s="23" t="s">
        <v>265</v>
      </c>
      <c r="C91" s="21" t="s">
        <v>266</v>
      </c>
      <c r="D91" s="1" t="s">
        <v>29</v>
      </c>
      <c r="E91" s="1" t="s">
        <v>29</v>
      </c>
      <c r="F91" s="1" t="s">
        <v>29</v>
      </c>
      <c r="G91" s="1" t="s">
        <v>29</v>
      </c>
      <c r="H91" s="1" t="s">
        <v>29</v>
      </c>
      <c r="I91" s="1">
        <f t="shared" si="70"/>
        <v>0.43</v>
      </c>
      <c r="J91" s="1">
        <v>0</v>
      </c>
      <c r="K91" s="1">
        <v>0</v>
      </c>
      <c r="L91" s="4">
        <v>0.43</v>
      </c>
      <c r="M91" s="1">
        <v>0</v>
      </c>
      <c r="N91" s="1" t="s">
        <v>29</v>
      </c>
      <c r="O91" s="1" t="s">
        <v>29</v>
      </c>
      <c r="P91" s="1" t="s">
        <v>29</v>
      </c>
      <c r="Q91" s="1" t="s">
        <v>29</v>
      </c>
      <c r="R91" s="1" t="s">
        <v>29</v>
      </c>
      <c r="S91" s="1" t="s">
        <v>29</v>
      </c>
      <c r="T91" s="1" t="s">
        <v>29</v>
      </c>
      <c r="U91" s="1" t="s">
        <v>29</v>
      </c>
      <c r="V91" s="1" t="s">
        <v>29</v>
      </c>
      <c r="W91" s="1" t="s">
        <v>29</v>
      </c>
      <c r="X91" s="21" t="s">
        <v>292</v>
      </c>
    </row>
    <row r="92" spans="1:24" ht="63" x14ac:dyDescent="0.25">
      <c r="A92" s="2" t="s">
        <v>473</v>
      </c>
      <c r="B92" s="21" t="s">
        <v>267</v>
      </c>
      <c r="C92" s="2" t="s">
        <v>268</v>
      </c>
      <c r="D92" s="1" t="s">
        <v>29</v>
      </c>
      <c r="E92" s="1" t="s">
        <v>29</v>
      </c>
      <c r="F92" s="1" t="s">
        <v>29</v>
      </c>
      <c r="G92" s="1" t="s">
        <v>29</v>
      </c>
      <c r="H92" s="1" t="s">
        <v>29</v>
      </c>
      <c r="I92" s="1">
        <f t="shared" si="70"/>
        <v>0.4</v>
      </c>
      <c r="J92" s="1">
        <v>0</v>
      </c>
      <c r="K92" s="1">
        <v>0</v>
      </c>
      <c r="L92" s="4">
        <v>0.4</v>
      </c>
      <c r="M92" s="1">
        <v>0</v>
      </c>
      <c r="N92" s="1" t="s">
        <v>29</v>
      </c>
      <c r="O92" s="1" t="s">
        <v>29</v>
      </c>
      <c r="P92" s="1" t="s">
        <v>29</v>
      </c>
      <c r="Q92" s="1" t="s">
        <v>29</v>
      </c>
      <c r="R92" s="1" t="s">
        <v>29</v>
      </c>
      <c r="S92" s="1" t="s">
        <v>29</v>
      </c>
      <c r="T92" s="1" t="s">
        <v>29</v>
      </c>
      <c r="U92" s="1" t="s">
        <v>29</v>
      </c>
      <c r="V92" s="1" t="s">
        <v>29</v>
      </c>
      <c r="W92" s="1" t="s">
        <v>29</v>
      </c>
      <c r="X92" s="21" t="s">
        <v>293</v>
      </c>
    </row>
    <row r="93" spans="1:24" ht="63" x14ac:dyDescent="0.25">
      <c r="A93" s="2" t="s">
        <v>474</v>
      </c>
      <c r="B93" s="23" t="s">
        <v>166</v>
      </c>
      <c r="C93" s="2" t="s">
        <v>167</v>
      </c>
      <c r="D93" s="1" t="s">
        <v>29</v>
      </c>
      <c r="E93" s="1" t="s">
        <v>29</v>
      </c>
      <c r="F93" s="1" t="s">
        <v>29</v>
      </c>
      <c r="G93" s="1" t="s">
        <v>29</v>
      </c>
      <c r="H93" s="1" t="s">
        <v>29</v>
      </c>
      <c r="I93" s="1">
        <f t="shared" ref="I93" si="72">SUM(J93:M93)</f>
        <v>3.34</v>
      </c>
      <c r="J93" s="1">
        <v>0</v>
      </c>
      <c r="K93" s="1">
        <v>0</v>
      </c>
      <c r="L93" s="4">
        <v>3.34</v>
      </c>
      <c r="M93" s="1">
        <v>0</v>
      </c>
      <c r="N93" s="1" t="s">
        <v>29</v>
      </c>
      <c r="O93" s="1" t="s">
        <v>29</v>
      </c>
      <c r="P93" s="1" t="s">
        <v>29</v>
      </c>
      <c r="Q93" s="1" t="s">
        <v>29</v>
      </c>
      <c r="R93" s="1" t="s">
        <v>29</v>
      </c>
      <c r="S93" s="1" t="s">
        <v>29</v>
      </c>
      <c r="T93" s="1" t="s">
        <v>29</v>
      </c>
      <c r="U93" s="1" t="s">
        <v>29</v>
      </c>
      <c r="V93" s="1" t="s">
        <v>29</v>
      </c>
      <c r="W93" s="1" t="s">
        <v>29</v>
      </c>
      <c r="X93" s="21" t="s">
        <v>294</v>
      </c>
    </row>
    <row r="94" spans="1:24" ht="31.5" x14ac:dyDescent="0.25">
      <c r="A94" s="2" t="s">
        <v>94</v>
      </c>
      <c r="B94" s="26" t="s">
        <v>95</v>
      </c>
      <c r="C94" s="21" t="s">
        <v>31</v>
      </c>
      <c r="D94" s="5">
        <f>D95+D98</f>
        <v>10.160000000000002</v>
      </c>
      <c r="E94" s="5">
        <f t="shared" ref="E94:M94" si="73">E95+E98</f>
        <v>0</v>
      </c>
      <c r="F94" s="5">
        <f t="shared" si="73"/>
        <v>0</v>
      </c>
      <c r="G94" s="5">
        <f t="shared" si="73"/>
        <v>10.160000000000002</v>
      </c>
      <c r="H94" s="5">
        <f t="shared" si="73"/>
        <v>0</v>
      </c>
      <c r="I94" s="5">
        <f t="shared" si="73"/>
        <v>8.3549999999999986</v>
      </c>
      <c r="J94" s="5">
        <f t="shared" si="73"/>
        <v>0</v>
      </c>
      <c r="K94" s="5">
        <f t="shared" si="73"/>
        <v>0</v>
      </c>
      <c r="L94" s="5">
        <v>8.3149999999999995</v>
      </c>
      <c r="M94" s="5">
        <f t="shared" si="73"/>
        <v>0</v>
      </c>
      <c r="N94" s="1">
        <f t="shared" ref="N94:N99" si="74">I94-D94</f>
        <v>-1.8050000000000033</v>
      </c>
      <c r="O94" s="1">
        <f t="shared" ref="O94:O99" si="75">N94/D94*100</f>
        <v>-17.765748031496091</v>
      </c>
      <c r="P94" s="1">
        <f t="shared" ref="P94:P99" si="76">J94-E94</f>
        <v>0</v>
      </c>
      <c r="Q94" s="1" t="e">
        <f t="shared" ref="Q94:Q99" si="77">P94/E94*100</f>
        <v>#DIV/0!</v>
      </c>
      <c r="R94" s="1">
        <f t="shared" ref="R94:R99" si="78">K94-F94</f>
        <v>0</v>
      </c>
      <c r="S94" s="1" t="e">
        <f t="shared" ref="S94:S99" si="79">R94/F94*100</f>
        <v>#DIV/0!</v>
      </c>
      <c r="T94" s="1">
        <f t="shared" ref="T94:T99" si="80">L94-G94</f>
        <v>-1.8450000000000024</v>
      </c>
      <c r="U94" s="1">
        <f t="shared" ref="U94:U99" si="81">T94/G94*100</f>
        <v>-18.159448818897658</v>
      </c>
      <c r="V94" s="1">
        <f t="shared" ref="V94:V99" si="82">M94-H94</f>
        <v>0</v>
      </c>
      <c r="W94" s="1" t="e">
        <f t="shared" ref="W94:W99" si="83">V94/H94*100</f>
        <v>#DIV/0!</v>
      </c>
      <c r="X94" s="27" t="s">
        <v>29</v>
      </c>
    </row>
    <row r="95" spans="1:24" ht="31.5" x14ac:dyDescent="0.25">
      <c r="A95" s="2" t="s">
        <v>96</v>
      </c>
      <c r="B95" s="57" t="s">
        <v>97</v>
      </c>
      <c r="C95" s="21" t="s">
        <v>31</v>
      </c>
      <c r="D95" s="5">
        <f>SUM(D96:D97)</f>
        <v>9.5100000000000016</v>
      </c>
      <c r="E95" s="5">
        <f t="shared" ref="E95:M95" si="84">SUM(E96:E97)</f>
        <v>0</v>
      </c>
      <c r="F95" s="5">
        <f t="shared" si="84"/>
        <v>0</v>
      </c>
      <c r="G95" s="5">
        <f t="shared" si="84"/>
        <v>9.5100000000000016</v>
      </c>
      <c r="H95" s="5">
        <f t="shared" si="84"/>
        <v>0</v>
      </c>
      <c r="I95" s="5">
        <f t="shared" si="84"/>
        <v>8.3549999999999986</v>
      </c>
      <c r="J95" s="5">
        <f t="shared" si="84"/>
        <v>0</v>
      </c>
      <c r="K95" s="5">
        <f t="shared" si="84"/>
        <v>0</v>
      </c>
      <c r="L95" s="5">
        <v>8.3149999999999995</v>
      </c>
      <c r="M95" s="5">
        <f t="shared" si="84"/>
        <v>0</v>
      </c>
      <c r="N95" s="1">
        <f t="shared" si="74"/>
        <v>-1.1550000000000029</v>
      </c>
      <c r="O95" s="1">
        <f t="shared" si="75"/>
        <v>-12.145110410094667</v>
      </c>
      <c r="P95" s="1">
        <f t="shared" si="76"/>
        <v>0</v>
      </c>
      <c r="Q95" s="1" t="e">
        <f t="shared" si="77"/>
        <v>#DIV/0!</v>
      </c>
      <c r="R95" s="1">
        <f t="shared" si="78"/>
        <v>0</v>
      </c>
      <c r="S95" s="1" t="e">
        <f t="shared" si="79"/>
        <v>#DIV/0!</v>
      </c>
      <c r="T95" s="1">
        <f t="shared" si="80"/>
        <v>-1.1950000000000021</v>
      </c>
      <c r="U95" s="1">
        <f t="shared" si="81"/>
        <v>-12.565720294426939</v>
      </c>
      <c r="V95" s="1">
        <f t="shared" si="82"/>
        <v>0</v>
      </c>
      <c r="W95" s="1" t="e">
        <f t="shared" si="83"/>
        <v>#DIV/0!</v>
      </c>
      <c r="X95" s="5" t="s">
        <v>29</v>
      </c>
    </row>
    <row r="96" spans="1:24" ht="47.25" x14ac:dyDescent="0.25">
      <c r="A96" s="2" t="s">
        <v>98</v>
      </c>
      <c r="B96" s="47" t="s">
        <v>170</v>
      </c>
      <c r="C96" s="8" t="s">
        <v>171</v>
      </c>
      <c r="D96" s="5">
        <f>SUM(E96:H96)</f>
        <v>1.21</v>
      </c>
      <c r="E96" s="5">
        <v>0</v>
      </c>
      <c r="F96" s="5">
        <v>0</v>
      </c>
      <c r="G96" s="5">
        <v>1.21</v>
      </c>
      <c r="H96" s="5">
        <v>0</v>
      </c>
      <c r="I96" s="1">
        <f>SUM(J96:M96)</f>
        <v>0.04</v>
      </c>
      <c r="J96" s="1">
        <v>0</v>
      </c>
      <c r="K96" s="1">
        <v>0</v>
      </c>
      <c r="L96" s="4">
        <v>0.04</v>
      </c>
      <c r="M96" s="1">
        <v>0</v>
      </c>
      <c r="N96" s="1">
        <f t="shared" ref="N96" si="85">I96-D96</f>
        <v>-1.17</v>
      </c>
      <c r="O96" s="1">
        <f t="shared" ref="O96" si="86">N96/D96*100</f>
        <v>-96.694214876033058</v>
      </c>
      <c r="P96" s="1">
        <f t="shared" ref="P96" si="87">J96-E96</f>
        <v>0</v>
      </c>
      <c r="Q96" s="1" t="e">
        <f t="shared" ref="Q96" si="88">P96/E96*100</f>
        <v>#DIV/0!</v>
      </c>
      <c r="R96" s="1">
        <f t="shared" ref="R96" si="89">K96-F96</f>
        <v>0</v>
      </c>
      <c r="S96" s="1" t="e">
        <f t="shared" ref="S96" si="90">R96/F96*100</f>
        <v>#DIV/0!</v>
      </c>
      <c r="T96" s="1">
        <f t="shared" ref="T96" si="91">L96-G96</f>
        <v>-1.17</v>
      </c>
      <c r="U96" s="1">
        <f t="shared" ref="U96" si="92">T96/G96*100</f>
        <v>-96.694214876033058</v>
      </c>
      <c r="V96" s="1">
        <f t="shared" ref="V96" si="93">M96-H96</f>
        <v>0</v>
      </c>
      <c r="W96" s="1" t="e">
        <f t="shared" ref="W96" si="94">V96/H96*100</f>
        <v>#DIV/0!</v>
      </c>
      <c r="X96" s="7" t="s">
        <v>169</v>
      </c>
    </row>
    <row r="97" spans="1:24" ht="31.5" x14ac:dyDescent="0.25">
      <c r="A97" s="2" t="s">
        <v>172</v>
      </c>
      <c r="B97" s="21" t="s">
        <v>99</v>
      </c>
      <c r="C97" s="8" t="s">
        <v>100</v>
      </c>
      <c r="D97" s="5">
        <f>SUM(E97:H97)</f>
        <v>8.3000000000000007</v>
      </c>
      <c r="E97" s="5">
        <v>0</v>
      </c>
      <c r="F97" s="5">
        <v>0</v>
      </c>
      <c r="G97" s="5">
        <v>8.3000000000000007</v>
      </c>
      <c r="H97" s="5">
        <v>0</v>
      </c>
      <c r="I97" s="1">
        <f t="shared" si="70"/>
        <v>8.3149999999999995</v>
      </c>
      <c r="J97" s="1">
        <v>0</v>
      </c>
      <c r="K97" s="1">
        <v>0</v>
      </c>
      <c r="L97" s="1">
        <v>8.3149999999999995</v>
      </c>
      <c r="M97" s="1">
        <v>0</v>
      </c>
      <c r="N97" s="1">
        <f t="shared" si="74"/>
        <v>1.4999999999998792E-2</v>
      </c>
      <c r="O97" s="1">
        <f t="shared" si="75"/>
        <v>0.18072289156625049</v>
      </c>
      <c r="P97" s="1">
        <f t="shared" si="76"/>
        <v>0</v>
      </c>
      <c r="Q97" s="1" t="e">
        <f t="shared" si="77"/>
        <v>#DIV/0!</v>
      </c>
      <c r="R97" s="1">
        <f t="shared" si="78"/>
        <v>0</v>
      </c>
      <c r="S97" s="1" t="e">
        <f t="shared" si="79"/>
        <v>#DIV/0!</v>
      </c>
      <c r="T97" s="1">
        <f t="shared" si="80"/>
        <v>1.4999999999998792E-2</v>
      </c>
      <c r="U97" s="1">
        <f t="shared" si="81"/>
        <v>0.18072289156625049</v>
      </c>
      <c r="V97" s="1">
        <f t="shared" si="82"/>
        <v>0</v>
      </c>
      <c r="W97" s="1" t="e">
        <f t="shared" si="83"/>
        <v>#DIV/0!</v>
      </c>
      <c r="X97" s="7" t="s">
        <v>101</v>
      </c>
    </row>
    <row r="98" spans="1:24" x14ac:dyDescent="0.25">
      <c r="A98" s="2" t="s">
        <v>102</v>
      </c>
      <c r="B98" s="57" t="s">
        <v>103</v>
      </c>
      <c r="C98" s="21" t="s">
        <v>31</v>
      </c>
      <c r="D98" s="5">
        <f t="shared" ref="D98:M98" si="95">SUM(D99)</f>
        <v>0.65</v>
      </c>
      <c r="E98" s="5">
        <f t="shared" si="95"/>
        <v>0</v>
      </c>
      <c r="F98" s="5">
        <f t="shared" si="95"/>
        <v>0</v>
      </c>
      <c r="G98" s="5">
        <f t="shared" si="95"/>
        <v>0.65</v>
      </c>
      <c r="H98" s="5">
        <f t="shared" si="95"/>
        <v>0</v>
      </c>
      <c r="I98" s="5">
        <f t="shared" si="95"/>
        <v>0</v>
      </c>
      <c r="J98" s="5">
        <f t="shared" si="95"/>
        <v>0</v>
      </c>
      <c r="K98" s="5">
        <f t="shared" si="95"/>
        <v>0</v>
      </c>
      <c r="L98" s="5">
        <v>0</v>
      </c>
      <c r="M98" s="5">
        <f t="shared" si="95"/>
        <v>0</v>
      </c>
      <c r="N98" s="5">
        <f t="shared" si="74"/>
        <v>-0.65</v>
      </c>
      <c r="O98" s="5">
        <f t="shared" si="75"/>
        <v>-100</v>
      </c>
      <c r="P98" s="5">
        <f t="shared" si="76"/>
        <v>0</v>
      </c>
      <c r="Q98" s="5" t="e">
        <f t="shared" si="77"/>
        <v>#DIV/0!</v>
      </c>
      <c r="R98" s="5">
        <f t="shared" si="78"/>
        <v>0</v>
      </c>
      <c r="S98" s="5" t="e">
        <f t="shared" si="79"/>
        <v>#DIV/0!</v>
      </c>
      <c r="T98" s="5">
        <f t="shared" si="80"/>
        <v>-0.65</v>
      </c>
      <c r="U98" s="5">
        <f t="shared" si="81"/>
        <v>-100</v>
      </c>
      <c r="V98" s="5">
        <f t="shared" si="82"/>
        <v>0</v>
      </c>
      <c r="W98" s="5" t="e">
        <f t="shared" si="83"/>
        <v>#DIV/0!</v>
      </c>
      <c r="X98" s="4" t="s">
        <v>29</v>
      </c>
    </row>
    <row r="99" spans="1:24" ht="47.25" x14ac:dyDescent="0.25">
      <c r="A99" s="2" t="s">
        <v>104</v>
      </c>
      <c r="B99" s="26" t="s">
        <v>105</v>
      </c>
      <c r="C99" s="8" t="s">
        <v>106</v>
      </c>
      <c r="D99" s="5">
        <f>SUM(E99:H99)</f>
        <v>0.65</v>
      </c>
      <c r="E99" s="1">
        <v>0</v>
      </c>
      <c r="F99" s="1">
        <v>0</v>
      </c>
      <c r="G99" s="6">
        <v>0.65</v>
      </c>
      <c r="H99" s="1">
        <v>0</v>
      </c>
      <c r="I99" s="1">
        <f>SUM(J99:M99)</f>
        <v>0</v>
      </c>
      <c r="J99" s="1">
        <v>0</v>
      </c>
      <c r="K99" s="1">
        <v>0</v>
      </c>
      <c r="L99" s="1">
        <v>0</v>
      </c>
      <c r="M99" s="1">
        <v>0</v>
      </c>
      <c r="N99" s="1">
        <f t="shared" si="74"/>
        <v>-0.65</v>
      </c>
      <c r="O99" s="1">
        <f t="shared" si="75"/>
        <v>-100</v>
      </c>
      <c r="P99" s="1">
        <f t="shared" si="76"/>
        <v>0</v>
      </c>
      <c r="Q99" s="1" t="e">
        <f t="shared" si="77"/>
        <v>#DIV/0!</v>
      </c>
      <c r="R99" s="1">
        <f t="shared" si="78"/>
        <v>0</v>
      </c>
      <c r="S99" s="1" t="e">
        <f t="shared" si="79"/>
        <v>#DIV/0!</v>
      </c>
      <c r="T99" s="1">
        <f t="shared" si="80"/>
        <v>-0.65</v>
      </c>
      <c r="U99" s="1">
        <f t="shared" si="81"/>
        <v>-100</v>
      </c>
      <c r="V99" s="1">
        <f t="shared" si="82"/>
        <v>0</v>
      </c>
      <c r="W99" s="1" t="e">
        <f t="shared" si="83"/>
        <v>#DIV/0!</v>
      </c>
      <c r="X99" s="7" t="s">
        <v>101</v>
      </c>
    </row>
    <row r="100" spans="1:24" s="30" customFormat="1" ht="63" x14ac:dyDescent="0.25">
      <c r="A100" s="58" t="s">
        <v>107</v>
      </c>
      <c r="B100" s="59" t="s">
        <v>108</v>
      </c>
      <c r="C100" s="58" t="s">
        <v>31</v>
      </c>
      <c r="D100" s="4" t="s">
        <v>29</v>
      </c>
      <c r="E100" s="1" t="s">
        <v>29</v>
      </c>
      <c r="F100" s="1" t="s">
        <v>29</v>
      </c>
      <c r="G100" s="1" t="s">
        <v>29</v>
      </c>
      <c r="H100" s="1" t="s">
        <v>29</v>
      </c>
      <c r="I100" s="1" t="s">
        <v>29</v>
      </c>
      <c r="J100" s="1" t="s">
        <v>29</v>
      </c>
      <c r="K100" s="1" t="s">
        <v>29</v>
      </c>
      <c r="L100" s="1" t="s">
        <v>29</v>
      </c>
      <c r="M100" s="1" t="s">
        <v>29</v>
      </c>
      <c r="N100" s="1" t="s">
        <v>29</v>
      </c>
      <c r="O100" s="1" t="s">
        <v>29</v>
      </c>
      <c r="P100" s="1" t="s">
        <v>29</v>
      </c>
      <c r="Q100" s="1" t="s">
        <v>29</v>
      </c>
      <c r="R100" s="1" t="s">
        <v>29</v>
      </c>
      <c r="S100" s="1" t="s">
        <v>29</v>
      </c>
      <c r="T100" s="1" t="s">
        <v>29</v>
      </c>
      <c r="U100" s="1" t="s">
        <v>29</v>
      </c>
      <c r="V100" s="1" t="s">
        <v>29</v>
      </c>
      <c r="W100" s="1" t="s">
        <v>29</v>
      </c>
      <c r="X100" s="60" t="s">
        <v>29</v>
      </c>
    </row>
    <row r="101" spans="1:24" s="30" customFormat="1" ht="31.5" x14ac:dyDescent="0.25">
      <c r="A101" s="49" t="s">
        <v>109</v>
      </c>
      <c r="B101" s="50" t="s">
        <v>110</v>
      </c>
      <c r="C101" s="49" t="s">
        <v>31</v>
      </c>
      <c r="D101" s="1">
        <f t="shared" ref="D101:M101" si="96">SUM(D102:D130)</f>
        <v>112.40930999999999</v>
      </c>
      <c r="E101" s="1">
        <f t="shared" si="96"/>
        <v>0</v>
      </c>
      <c r="F101" s="1">
        <f t="shared" si="96"/>
        <v>0</v>
      </c>
      <c r="G101" s="1">
        <f t="shared" si="96"/>
        <v>112.40930999999999</v>
      </c>
      <c r="H101" s="1">
        <f t="shared" si="96"/>
        <v>0</v>
      </c>
      <c r="I101" s="1">
        <f t="shared" si="96"/>
        <v>23.194592499999999</v>
      </c>
      <c r="J101" s="1">
        <f t="shared" si="96"/>
        <v>0</v>
      </c>
      <c r="K101" s="1">
        <f t="shared" si="96"/>
        <v>0</v>
      </c>
      <c r="L101" s="1">
        <v>14.423</v>
      </c>
      <c r="M101" s="1">
        <f t="shared" si="96"/>
        <v>0</v>
      </c>
      <c r="N101" s="1">
        <f t="shared" ref="N101:N110" si="97">I101-D101</f>
        <v>-89.214717499999992</v>
      </c>
      <c r="O101" s="1">
        <f t="shared" ref="O101:O110" si="98">N101/D101*100</f>
        <v>-79.365950649461325</v>
      </c>
      <c r="P101" s="1">
        <f t="shared" ref="P101:P110" si="99">J101-E101</f>
        <v>0</v>
      </c>
      <c r="Q101" s="1" t="e">
        <f t="shared" ref="Q101:Q110" si="100">P101/E101*100</f>
        <v>#DIV/0!</v>
      </c>
      <c r="R101" s="1">
        <f t="shared" ref="R101:R110" si="101">K101-F101</f>
        <v>0</v>
      </c>
      <c r="S101" s="1" t="e">
        <f t="shared" ref="S101:S110" si="102">R101/F101*100</f>
        <v>#DIV/0!</v>
      </c>
      <c r="T101" s="1">
        <f t="shared" ref="T101:T110" si="103">L101-G101</f>
        <v>-97.986309999999989</v>
      </c>
      <c r="U101" s="1">
        <f t="shared" ref="U101:U110" si="104">T101/G101*100</f>
        <v>-87.169212229841094</v>
      </c>
      <c r="V101" s="1">
        <f t="shared" ref="V101:V110" si="105">M101-H101</f>
        <v>0</v>
      </c>
      <c r="W101" s="1" t="e">
        <f t="shared" ref="W101:W110" si="106">V101/H101*100</f>
        <v>#DIV/0!</v>
      </c>
      <c r="X101" s="60" t="s">
        <v>29</v>
      </c>
    </row>
    <row r="102" spans="1:24" ht="63" x14ac:dyDescent="0.25">
      <c r="A102" s="2" t="s">
        <v>111</v>
      </c>
      <c r="B102" s="26" t="s">
        <v>295</v>
      </c>
      <c r="C102" s="2" t="s">
        <v>296</v>
      </c>
      <c r="D102" s="5">
        <f>SUM(E102:H102)</f>
        <v>8.44</v>
      </c>
      <c r="E102" s="1">
        <v>0</v>
      </c>
      <c r="F102" s="1">
        <v>0</v>
      </c>
      <c r="G102" s="31">
        <v>8.44</v>
      </c>
      <c r="H102" s="1">
        <v>0</v>
      </c>
      <c r="I102" s="1">
        <f>SUM(J102:M102)</f>
        <v>0</v>
      </c>
      <c r="J102" s="1">
        <v>0</v>
      </c>
      <c r="K102" s="1">
        <v>0</v>
      </c>
      <c r="L102" s="4">
        <v>0</v>
      </c>
      <c r="M102" s="1">
        <v>0</v>
      </c>
      <c r="N102" s="1">
        <f t="shared" si="97"/>
        <v>-8.44</v>
      </c>
      <c r="O102" s="1">
        <f t="shared" si="98"/>
        <v>-100</v>
      </c>
      <c r="P102" s="1">
        <f t="shared" si="99"/>
        <v>0</v>
      </c>
      <c r="Q102" s="1" t="e">
        <f t="shared" si="100"/>
        <v>#DIV/0!</v>
      </c>
      <c r="R102" s="1">
        <f t="shared" si="101"/>
        <v>0</v>
      </c>
      <c r="S102" s="1" t="e">
        <f t="shared" si="102"/>
        <v>#DIV/0!</v>
      </c>
      <c r="T102" s="1">
        <f t="shared" si="103"/>
        <v>-8.44</v>
      </c>
      <c r="U102" s="1">
        <f t="shared" si="104"/>
        <v>-100</v>
      </c>
      <c r="V102" s="1">
        <f t="shared" si="105"/>
        <v>0</v>
      </c>
      <c r="W102" s="1" t="e">
        <f t="shared" si="106"/>
        <v>#DIV/0!</v>
      </c>
      <c r="X102" s="25" t="s">
        <v>322</v>
      </c>
    </row>
    <row r="103" spans="1:24" ht="63" x14ac:dyDescent="0.25">
      <c r="A103" s="2" t="s">
        <v>112</v>
      </c>
      <c r="B103" s="26" t="s">
        <v>297</v>
      </c>
      <c r="C103" s="2" t="s">
        <v>298</v>
      </c>
      <c r="D103" s="5">
        <f t="shared" ref="D103:D110" si="107">SUM(E103:H103)</f>
        <v>7.3194100000000004</v>
      </c>
      <c r="E103" s="1">
        <v>0</v>
      </c>
      <c r="F103" s="1">
        <v>0</v>
      </c>
      <c r="G103" s="31">
        <v>7.3194100000000004</v>
      </c>
      <c r="H103" s="1">
        <v>0</v>
      </c>
      <c r="I103" s="1">
        <f t="shared" ref="I103:I128" si="108">SUM(J103:M103)</f>
        <v>0</v>
      </c>
      <c r="J103" s="1">
        <v>0</v>
      </c>
      <c r="K103" s="1">
        <v>0</v>
      </c>
      <c r="L103" s="4">
        <v>0</v>
      </c>
      <c r="M103" s="1">
        <v>0</v>
      </c>
      <c r="N103" s="1">
        <f t="shared" si="97"/>
        <v>-7.3194100000000004</v>
      </c>
      <c r="O103" s="1">
        <f t="shared" si="98"/>
        <v>-100</v>
      </c>
      <c r="P103" s="1">
        <f t="shared" si="99"/>
        <v>0</v>
      </c>
      <c r="Q103" s="1" t="e">
        <f t="shared" si="100"/>
        <v>#DIV/0!</v>
      </c>
      <c r="R103" s="1">
        <f t="shared" si="101"/>
        <v>0</v>
      </c>
      <c r="S103" s="1" t="e">
        <f t="shared" si="102"/>
        <v>#DIV/0!</v>
      </c>
      <c r="T103" s="1">
        <f t="shared" si="103"/>
        <v>-7.3194100000000004</v>
      </c>
      <c r="U103" s="1">
        <f t="shared" si="104"/>
        <v>-100</v>
      </c>
      <c r="V103" s="1">
        <f t="shared" si="105"/>
        <v>0</v>
      </c>
      <c r="W103" s="1" t="e">
        <f t="shared" si="106"/>
        <v>#DIV/0!</v>
      </c>
      <c r="X103" s="25" t="s">
        <v>323</v>
      </c>
    </row>
    <row r="104" spans="1:24" ht="47.25" x14ac:dyDescent="0.25">
      <c r="A104" s="2" t="s">
        <v>113</v>
      </c>
      <c r="B104" s="9" t="s">
        <v>299</v>
      </c>
      <c r="C104" s="2" t="s">
        <v>300</v>
      </c>
      <c r="D104" s="5">
        <f t="shared" si="107"/>
        <v>15.48658</v>
      </c>
      <c r="E104" s="1">
        <v>0</v>
      </c>
      <c r="F104" s="1">
        <v>0</v>
      </c>
      <c r="G104" s="31">
        <v>15.48658</v>
      </c>
      <c r="H104" s="1">
        <v>0</v>
      </c>
      <c r="I104" s="1">
        <f t="shared" si="108"/>
        <v>0</v>
      </c>
      <c r="J104" s="1">
        <v>0</v>
      </c>
      <c r="K104" s="1">
        <v>0</v>
      </c>
      <c r="L104" s="4">
        <v>0</v>
      </c>
      <c r="M104" s="1">
        <v>0</v>
      </c>
      <c r="N104" s="1">
        <f t="shared" si="97"/>
        <v>-15.48658</v>
      </c>
      <c r="O104" s="1">
        <f t="shared" si="98"/>
        <v>-100</v>
      </c>
      <c r="P104" s="1">
        <f t="shared" si="99"/>
        <v>0</v>
      </c>
      <c r="Q104" s="1" t="e">
        <f t="shared" si="100"/>
        <v>#DIV/0!</v>
      </c>
      <c r="R104" s="1">
        <f t="shared" si="101"/>
        <v>0</v>
      </c>
      <c r="S104" s="1" t="e">
        <f t="shared" si="102"/>
        <v>#DIV/0!</v>
      </c>
      <c r="T104" s="1">
        <f t="shared" si="103"/>
        <v>-15.48658</v>
      </c>
      <c r="U104" s="1">
        <f t="shared" si="104"/>
        <v>-100</v>
      </c>
      <c r="V104" s="1">
        <f t="shared" si="105"/>
        <v>0</v>
      </c>
      <c r="W104" s="1" t="e">
        <f t="shared" si="106"/>
        <v>#DIV/0!</v>
      </c>
      <c r="X104" s="32" t="s">
        <v>324</v>
      </c>
    </row>
    <row r="105" spans="1:24" ht="78.75" x14ac:dyDescent="0.25">
      <c r="A105" s="2" t="s">
        <v>114</v>
      </c>
      <c r="B105" s="26" t="s">
        <v>301</v>
      </c>
      <c r="C105" s="2" t="s">
        <v>302</v>
      </c>
      <c r="D105" s="5">
        <f t="shared" si="107"/>
        <v>1.2968299999999999</v>
      </c>
      <c r="E105" s="1">
        <v>0</v>
      </c>
      <c r="F105" s="1">
        <v>0</v>
      </c>
      <c r="G105" s="1">
        <v>1.2968299999999999</v>
      </c>
      <c r="H105" s="1">
        <v>0</v>
      </c>
      <c r="I105" s="1">
        <f t="shared" si="108"/>
        <v>0</v>
      </c>
      <c r="J105" s="1">
        <v>0</v>
      </c>
      <c r="K105" s="1">
        <v>0</v>
      </c>
      <c r="L105" s="4">
        <v>0</v>
      </c>
      <c r="M105" s="1">
        <v>0</v>
      </c>
      <c r="N105" s="1">
        <f t="shared" si="97"/>
        <v>-1.2968299999999999</v>
      </c>
      <c r="O105" s="1">
        <f t="shared" si="98"/>
        <v>-100</v>
      </c>
      <c r="P105" s="1">
        <f t="shared" si="99"/>
        <v>0</v>
      </c>
      <c r="Q105" s="1" t="e">
        <f t="shared" si="100"/>
        <v>#DIV/0!</v>
      </c>
      <c r="R105" s="1">
        <f t="shared" si="101"/>
        <v>0</v>
      </c>
      <c r="S105" s="1" t="e">
        <f t="shared" si="102"/>
        <v>#DIV/0!</v>
      </c>
      <c r="T105" s="1">
        <f t="shared" si="103"/>
        <v>-1.2968299999999999</v>
      </c>
      <c r="U105" s="1">
        <f t="shared" si="104"/>
        <v>-100</v>
      </c>
      <c r="V105" s="1">
        <f t="shared" si="105"/>
        <v>0</v>
      </c>
      <c r="W105" s="1" t="e">
        <f t="shared" si="106"/>
        <v>#DIV/0!</v>
      </c>
      <c r="X105" s="21" t="s">
        <v>325</v>
      </c>
    </row>
    <row r="106" spans="1:24" ht="78.75" x14ac:dyDescent="0.25">
      <c r="A106" s="2" t="s">
        <v>115</v>
      </c>
      <c r="B106" s="25" t="s">
        <v>183</v>
      </c>
      <c r="C106" s="22" t="s">
        <v>184</v>
      </c>
      <c r="D106" s="5">
        <f t="shared" si="107"/>
        <v>4.28</v>
      </c>
      <c r="E106" s="1">
        <v>0</v>
      </c>
      <c r="F106" s="1">
        <v>0</v>
      </c>
      <c r="G106" s="1">
        <v>4.28</v>
      </c>
      <c r="H106" s="1">
        <v>0</v>
      </c>
      <c r="I106" s="1">
        <f t="shared" ref="I106" si="109">SUM(J106:M106)</f>
        <v>0</v>
      </c>
      <c r="J106" s="1">
        <v>0</v>
      </c>
      <c r="K106" s="1">
        <v>0</v>
      </c>
      <c r="L106" s="4">
        <v>0</v>
      </c>
      <c r="M106" s="1">
        <v>0</v>
      </c>
      <c r="N106" s="1">
        <f t="shared" ref="N106" si="110">I106-D106</f>
        <v>-4.28</v>
      </c>
      <c r="O106" s="1">
        <f t="shared" ref="O106" si="111">N106/D106*100</f>
        <v>-100</v>
      </c>
      <c r="P106" s="1">
        <f t="shared" ref="P106" si="112">J106-E106</f>
        <v>0</v>
      </c>
      <c r="Q106" s="1" t="e">
        <f t="shared" ref="Q106" si="113">P106/E106*100</f>
        <v>#DIV/0!</v>
      </c>
      <c r="R106" s="1">
        <f t="shared" ref="R106" si="114">K106-F106</f>
        <v>0</v>
      </c>
      <c r="S106" s="1" t="e">
        <f t="shared" ref="S106" si="115">R106/F106*100</f>
        <v>#DIV/0!</v>
      </c>
      <c r="T106" s="1">
        <f t="shared" ref="T106" si="116">L106-G106</f>
        <v>-4.28</v>
      </c>
      <c r="U106" s="1">
        <f t="shared" ref="U106" si="117">T106/G106*100</f>
        <v>-100</v>
      </c>
      <c r="V106" s="1">
        <f t="shared" ref="V106" si="118">M106-H106</f>
        <v>0</v>
      </c>
      <c r="W106" s="1" t="e">
        <f t="shared" ref="W106" si="119">V106/H106*100</f>
        <v>#DIV/0!</v>
      </c>
      <c r="X106" s="21" t="s">
        <v>326</v>
      </c>
    </row>
    <row r="107" spans="1:24" ht="94.5" x14ac:dyDescent="0.25">
      <c r="A107" s="2" t="s">
        <v>116</v>
      </c>
      <c r="B107" s="33" t="s">
        <v>303</v>
      </c>
      <c r="C107" s="8" t="s">
        <v>304</v>
      </c>
      <c r="D107" s="5">
        <f t="shared" si="107"/>
        <v>14.34173</v>
      </c>
      <c r="E107" s="1">
        <v>0</v>
      </c>
      <c r="F107" s="1">
        <v>0</v>
      </c>
      <c r="G107" s="1">
        <v>14.34173</v>
      </c>
      <c r="H107" s="1">
        <v>0</v>
      </c>
      <c r="I107" s="1">
        <f t="shared" si="108"/>
        <v>0</v>
      </c>
      <c r="J107" s="1">
        <v>0</v>
      </c>
      <c r="K107" s="1">
        <v>0</v>
      </c>
      <c r="L107" s="4">
        <v>0</v>
      </c>
      <c r="M107" s="1">
        <v>0</v>
      </c>
      <c r="N107" s="1">
        <f t="shared" si="97"/>
        <v>-14.34173</v>
      </c>
      <c r="O107" s="1">
        <f t="shared" si="98"/>
        <v>-100</v>
      </c>
      <c r="P107" s="1">
        <f t="shared" si="99"/>
        <v>0</v>
      </c>
      <c r="Q107" s="1" t="e">
        <f t="shared" si="100"/>
        <v>#DIV/0!</v>
      </c>
      <c r="R107" s="1">
        <f t="shared" si="101"/>
        <v>0</v>
      </c>
      <c r="S107" s="1" t="e">
        <f t="shared" si="102"/>
        <v>#DIV/0!</v>
      </c>
      <c r="T107" s="1">
        <f t="shared" si="103"/>
        <v>-14.34173</v>
      </c>
      <c r="U107" s="1">
        <f t="shared" si="104"/>
        <v>-100</v>
      </c>
      <c r="V107" s="1">
        <f t="shared" si="105"/>
        <v>0</v>
      </c>
      <c r="W107" s="1" t="e">
        <f t="shared" si="106"/>
        <v>#DIV/0!</v>
      </c>
      <c r="X107" s="21" t="s">
        <v>327</v>
      </c>
    </row>
    <row r="108" spans="1:24" ht="94.5" x14ac:dyDescent="0.25">
      <c r="A108" s="2" t="s">
        <v>117</v>
      </c>
      <c r="B108" s="26" t="s">
        <v>305</v>
      </c>
      <c r="C108" s="8" t="s">
        <v>306</v>
      </c>
      <c r="D108" s="5">
        <f t="shared" si="107"/>
        <v>18.64425</v>
      </c>
      <c r="E108" s="1">
        <v>0</v>
      </c>
      <c r="F108" s="1">
        <v>0</v>
      </c>
      <c r="G108" s="31">
        <v>18.64425</v>
      </c>
      <c r="H108" s="1">
        <v>0</v>
      </c>
      <c r="I108" s="1">
        <f t="shared" si="108"/>
        <v>0</v>
      </c>
      <c r="J108" s="1">
        <v>0</v>
      </c>
      <c r="K108" s="1">
        <v>0</v>
      </c>
      <c r="L108" s="4">
        <v>0</v>
      </c>
      <c r="M108" s="1">
        <v>0</v>
      </c>
      <c r="N108" s="1">
        <f t="shared" si="97"/>
        <v>-18.64425</v>
      </c>
      <c r="O108" s="1">
        <f t="shared" si="98"/>
        <v>-100</v>
      </c>
      <c r="P108" s="1">
        <f t="shared" si="99"/>
        <v>0</v>
      </c>
      <c r="Q108" s="1" t="e">
        <f t="shared" si="100"/>
        <v>#DIV/0!</v>
      </c>
      <c r="R108" s="1">
        <f t="shared" si="101"/>
        <v>0</v>
      </c>
      <c r="S108" s="1" t="e">
        <f t="shared" si="102"/>
        <v>#DIV/0!</v>
      </c>
      <c r="T108" s="1">
        <f t="shared" si="103"/>
        <v>-18.64425</v>
      </c>
      <c r="U108" s="1">
        <f t="shared" si="104"/>
        <v>-100</v>
      </c>
      <c r="V108" s="1">
        <f t="shared" si="105"/>
        <v>0</v>
      </c>
      <c r="W108" s="1" t="e">
        <f t="shared" si="106"/>
        <v>#DIV/0!</v>
      </c>
      <c r="X108" s="21" t="s">
        <v>328</v>
      </c>
    </row>
    <row r="109" spans="1:24" ht="63" x14ac:dyDescent="0.25">
      <c r="A109" s="2" t="s">
        <v>118</v>
      </c>
      <c r="B109" s="33" t="s">
        <v>307</v>
      </c>
      <c r="C109" s="8" t="s">
        <v>168</v>
      </c>
      <c r="D109" s="5">
        <f t="shared" si="107"/>
        <v>38.520510000000002</v>
      </c>
      <c r="E109" s="1">
        <v>0</v>
      </c>
      <c r="F109" s="1">
        <v>0</v>
      </c>
      <c r="G109" s="31">
        <v>38.520510000000002</v>
      </c>
      <c r="H109" s="1">
        <v>0</v>
      </c>
      <c r="I109" s="1">
        <f t="shared" si="108"/>
        <v>0</v>
      </c>
      <c r="J109" s="1">
        <v>0</v>
      </c>
      <c r="K109" s="1">
        <v>0</v>
      </c>
      <c r="L109" s="4">
        <v>0</v>
      </c>
      <c r="M109" s="1">
        <v>0</v>
      </c>
      <c r="N109" s="1">
        <f t="shared" si="97"/>
        <v>-38.520510000000002</v>
      </c>
      <c r="O109" s="1">
        <f t="shared" si="98"/>
        <v>-100</v>
      </c>
      <c r="P109" s="1">
        <f t="shared" si="99"/>
        <v>0</v>
      </c>
      <c r="Q109" s="1" t="e">
        <f t="shared" si="100"/>
        <v>#DIV/0!</v>
      </c>
      <c r="R109" s="1">
        <f t="shared" si="101"/>
        <v>0</v>
      </c>
      <c r="S109" s="1" t="e">
        <f t="shared" si="102"/>
        <v>#DIV/0!</v>
      </c>
      <c r="T109" s="1">
        <f t="shared" si="103"/>
        <v>-38.520510000000002</v>
      </c>
      <c r="U109" s="1">
        <f t="shared" si="104"/>
        <v>-100</v>
      </c>
      <c r="V109" s="1">
        <f t="shared" si="105"/>
        <v>0</v>
      </c>
      <c r="W109" s="1" t="e">
        <f t="shared" si="106"/>
        <v>#DIV/0!</v>
      </c>
      <c r="X109" s="21" t="s">
        <v>329</v>
      </c>
    </row>
    <row r="110" spans="1:24" ht="63" x14ac:dyDescent="0.25">
      <c r="A110" s="2" t="s">
        <v>119</v>
      </c>
      <c r="B110" s="34" t="s">
        <v>201</v>
      </c>
      <c r="C110" s="2" t="s">
        <v>202</v>
      </c>
      <c r="D110" s="5">
        <f t="shared" si="107"/>
        <v>4.08</v>
      </c>
      <c r="E110" s="1">
        <v>0</v>
      </c>
      <c r="F110" s="1">
        <v>0</v>
      </c>
      <c r="G110" s="31">
        <v>4.08</v>
      </c>
      <c r="H110" s="1">
        <v>0</v>
      </c>
      <c r="I110" s="1">
        <f t="shared" si="108"/>
        <v>6.6</v>
      </c>
      <c r="J110" s="1">
        <v>0</v>
      </c>
      <c r="K110" s="1">
        <v>0</v>
      </c>
      <c r="L110" s="4">
        <v>6.6</v>
      </c>
      <c r="M110" s="1">
        <v>0</v>
      </c>
      <c r="N110" s="1">
        <f t="shared" si="97"/>
        <v>2.5199999999999996</v>
      </c>
      <c r="O110" s="1">
        <f t="shared" si="98"/>
        <v>61.764705882352935</v>
      </c>
      <c r="P110" s="1">
        <f t="shared" si="99"/>
        <v>0</v>
      </c>
      <c r="Q110" s="1" t="e">
        <f t="shared" si="100"/>
        <v>#DIV/0!</v>
      </c>
      <c r="R110" s="1">
        <f t="shared" si="101"/>
        <v>0</v>
      </c>
      <c r="S110" s="1" t="e">
        <f t="shared" si="102"/>
        <v>#DIV/0!</v>
      </c>
      <c r="T110" s="1">
        <f t="shared" si="103"/>
        <v>2.5199999999999996</v>
      </c>
      <c r="U110" s="1">
        <f t="shared" si="104"/>
        <v>61.764705882352935</v>
      </c>
      <c r="V110" s="1">
        <f t="shared" si="105"/>
        <v>0</v>
      </c>
      <c r="W110" s="1" t="e">
        <f t="shared" si="106"/>
        <v>#DIV/0!</v>
      </c>
      <c r="X110" s="7" t="s">
        <v>330</v>
      </c>
    </row>
    <row r="111" spans="1:24" ht="31.5" x14ac:dyDescent="0.25">
      <c r="A111" s="2" t="s">
        <v>120</v>
      </c>
      <c r="B111" s="48" t="s">
        <v>433</v>
      </c>
      <c r="C111" s="2" t="s">
        <v>434</v>
      </c>
      <c r="D111" s="1" t="s">
        <v>29</v>
      </c>
      <c r="E111" s="1" t="s">
        <v>29</v>
      </c>
      <c r="F111" s="1" t="s">
        <v>29</v>
      </c>
      <c r="G111" s="1" t="s">
        <v>29</v>
      </c>
      <c r="H111" s="1" t="s">
        <v>29</v>
      </c>
      <c r="I111" s="1">
        <f t="shared" ref="I111:I115" si="120">SUM(J111:M111)</f>
        <v>0.56999999999999995</v>
      </c>
      <c r="J111" s="1">
        <v>0</v>
      </c>
      <c r="K111" s="1">
        <v>0</v>
      </c>
      <c r="L111" s="1">
        <v>0.56999999999999995</v>
      </c>
      <c r="M111" s="1">
        <v>0</v>
      </c>
      <c r="N111" s="1" t="s">
        <v>29</v>
      </c>
      <c r="O111" s="1" t="s">
        <v>29</v>
      </c>
      <c r="P111" s="1" t="s">
        <v>29</v>
      </c>
      <c r="Q111" s="1" t="s">
        <v>29</v>
      </c>
      <c r="R111" s="1" t="s">
        <v>29</v>
      </c>
      <c r="S111" s="1" t="s">
        <v>29</v>
      </c>
      <c r="T111" s="1" t="s">
        <v>29</v>
      </c>
      <c r="U111" s="1" t="s">
        <v>29</v>
      </c>
      <c r="V111" s="1" t="s">
        <v>29</v>
      </c>
      <c r="W111" s="1" t="s">
        <v>29</v>
      </c>
      <c r="X111" s="7" t="s">
        <v>443</v>
      </c>
    </row>
    <row r="112" spans="1:24" ht="78.75" x14ac:dyDescent="0.25">
      <c r="A112" s="2" t="s">
        <v>121</v>
      </c>
      <c r="B112" s="48" t="s">
        <v>435</v>
      </c>
      <c r="C112" s="2" t="s">
        <v>436</v>
      </c>
      <c r="D112" s="1" t="s">
        <v>29</v>
      </c>
      <c r="E112" s="1" t="s">
        <v>29</v>
      </c>
      <c r="F112" s="1" t="s">
        <v>29</v>
      </c>
      <c r="G112" s="1" t="s">
        <v>29</v>
      </c>
      <c r="H112" s="1" t="s">
        <v>29</v>
      </c>
      <c r="I112" s="1">
        <f t="shared" si="120"/>
        <v>1.5924999999999999E-3</v>
      </c>
      <c r="J112" s="1">
        <v>0</v>
      </c>
      <c r="K112" s="1">
        <v>0</v>
      </c>
      <c r="L112" s="1">
        <v>1.5924999999999999E-3</v>
      </c>
      <c r="M112" s="1">
        <v>0</v>
      </c>
      <c r="N112" s="1" t="s">
        <v>29</v>
      </c>
      <c r="O112" s="1" t="s">
        <v>29</v>
      </c>
      <c r="P112" s="1" t="s">
        <v>29</v>
      </c>
      <c r="Q112" s="1" t="s">
        <v>29</v>
      </c>
      <c r="R112" s="1" t="s">
        <v>29</v>
      </c>
      <c r="S112" s="1" t="s">
        <v>29</v>
      </c>
      <c r="T112" s="1" t="s">
        <v>29</v>
      </c>
      <c r="U112" s="1" t="s">
        <v>29</v>
      </c>
      <c r="V112" s="1" t="s">
        <v>29</v>
      </c>
      <c r="W112" s="1" t="s">
        <v>29</v>
      </c>
      <c r="X112" s="7" t="s">
        <v>444</v>
      </c>
    </row>
    <row r="113" spans="1:24" ht="47.25" x14ac:dyDescent="0.25">
      <c r="A113" s="2" t="s">
        <v>122</v>
      </c>
      <c r="B113" s="48" t="s">
        <v>437</v>
      </c>
      <c r="C113" s="2" t="s">
        <v>438</v>
      </c>
      <c r="D113" s="1" t="s">
        <v>29</v>
      </c>
      <c r="E113" s="1" t="s">
        <v>29</v>
      </c>
      <c r="F113" s="1" t="s">
        <v>29</v>
      </c>
      <c r="G113" s="1" t="s">
        <v>29</v>
      </c>
      <c r="H113" s="1" t="s">
        <v>29</v>
      </c>
      <c r="I113" s="1">
        <f t="shared" si="120"/>
        <v>0.22</v>
      </c>
      <c r="J113" s="1">
        <v>0</v>
      </c>
      <c r="K113" s="1">
        <v>0</v>
      </c>
      <c r="L113" s="1">
        <v>0.22</v>
      </c>
      <c r="M113" s="1">
        <v>0</v>
      </c>
      <c r="N113" s="1" t="s">
        <v>29</v>
      </c>
      <c r="O113" s="1" t="s">
        <v>29</v>
      </c>
      <c r="P113" s="1" t="s">
        <v>29</v>
      </c>
      <c r="Q113" s="1" t="s">
        <v>29</v>
      </c>
      <c r="R113" s="1" t="s">
        <v>29</v>
      </c>
      <c r="S113" s="1" t="s">
        <v>29</v>
      </c>
      <c r="T113" s="1" t="s">
        <v>29</v>
      </c>
      <c r="U113" s="1" t="s">
        <v>29</v>
      </c>
      <c r="V113" s="1" t="s">
        <v>29</v>
      </c>
      <c r="W113" s="1" t="s">
        <v>29</v>
      </c>
      <c r="X113" s="7" t="s">
        <v>445</v>
      </c>
    </row>
    <row r="114" spans="1:24" ht="47.25" x14ac:dyDescent="0.25">
      <c r="A114" s="2" t="s">
        <v>123</v>
      </c>
      <c r="B114" s="48" t="s">
        <v>439</v>
      </c>
      <c r="C114" s="2" t="s">
        <v>440</v>
      </c>
      <c r="D114" s="1" t="s">
        <v>29</v>
      </c>
      <c r="E114" s="1" t="s">
        <v>29</v>
      </c>
      <c r="F114" s="1" t="s">
        <v>29</v>
      </c>
      <c r="G114" s="1" t="s">
        <v>29</v>
      </c>
      <c r="H114" s="1" t="s">
        <v>29</v>
      </c>
      <c r="I114" s="1">
        <f t="shared" si="120"/>
        <v>1.1399999999999999</v>
      </c>
      <c r="J114" s="1">
        <v>0</v>
      </c>
      <c r="K114" s="1">
        <v>0</v>
      </c>
      <c r="L114" s="1">
        <v>1.1399999999999999</v>
      </c>
      <c r="M114" s="1">
        <v>0</v>
      </c>
      <c r="N114" s="1" t="s">
        <v>29</v>
      </c>
      <c r="O114" s="1" t="s">
        <v>29</v>
      </c>
      <c r="P114" s="1" t="s">
        <v>29</v>
      </c>
      <c r="Q114" s="1" t="s">
        <v>29</v>
      </c>
      <c r="R114" s="1" t="s">
        <v>29</v>
      </c>
      <c r="S114" s="1" t="s">
        <v>29</v>
      </c>
      <c r="T114" s="1" t="s">
        <v>29</v>
      </c>
      <c r="U114" s="1" t="s">
        <v>29</v>
      </c>
      <c r="V114" s="1" t="s">
        <v>29</v>
      </c>
      <c r="W114" s="1" t="s">
        <v>29</v>
      </c>
      <c r="X114" s="7" t="s">
        <v>446</v>
      </c>
    </row>
    <row r="115" spans="1:24" ht="110.25" x14ac:dyDescent="0.25">
      <c r="A115" s="2" t="s">
        <v>124</v>
      </c>
      <c r="B115" s="48" t="s">
        <v>441</v>
      </c>
      <c r="C115" s="2" t="s">
        <v>442</v>
      </c>
      <c r="D115" s="1" t="s">
        <v>29</v>
      </c>
      <c r="E115" s="1" t="s">
        <v>29</v>
      </c>
      <c r="F115" s="1" t="s">
        <v>29</v>
      </c>
      <c r="G115" s="1" t="s">
        <v>29</v>
      </c>
      <c r="H115" s="1" t="s">
        <v>29</v>
      </c>
      <c r="I115" s="1">
        <f t="shared" si="120"/>
        <v>2.37</v>
      </c>
      <c r="J115" s="1">
        <v>0</v>
      </c>
      <c r="K115" s="1">
        <v>0</v>
      </c>
      <c r="L115" s="1">
        <v>2.37</v>
      </c>
      <c r="M115" s="1">
        <v>0</v>
      </c>
      <c r="N115" s="1" t="s">
        <v>29</v>
      </c>
      <c r="O115" s="1" t="s">
        <v>29</v>
      </c>
      <c r="P115" s="1" t="s">
        <v>29</v>
      </c>
      <c r="Q115" s="1" t="s">
        <v>29</v>
      </c>
      <c r="R115" s="1" t="s">
        <v>29</v>
      </c>
      <c r="S115" s="1" t="s">
        <v>29</v>
      </c>
      <c r="T115" s="1" t="s">
        <v>29</v>
      </c>
      <c r="U115" s="1" t="s">
        <v>29</v>
      </c>
      <c r="V115" s="1" t="s">
        <v>29</v>
      </c>
      <c r="W115" s="1" t="s">
        <v>29</v>
      </c>
      <c r="X115" s="7" t="s">
        <v>447</v>
      </c>
    </row>
    <row r="116" spans="1:24" ht="47.25" x14ac:dyDescent="0.25">
      <c r="A116" s="2" t="s">
        <v>125</v>
      </c>
      <c r="B116" s="48" t="s">
        <v>397</v>
      </c>
      <c r="C116" s="2" t="s">
        <v>398</v>
      </c>
      <c r="D116" s="1" t="s">
        <v>29</v>
      </c>
      <c r="E116" s="1" t="s">
        <v>29</v>
      </c>
      <c r="F116" s="1" t="s">
        <v>29</v>
      </c>
      <c r="G116" s="1" t="s">
        <v>29</v>
      </c>
      <c r="H116" s="1" t="s">
        <v>29</v>
      </c>
      <c r="I116" s="1">
        <f t="shared" si="108"/>
        <v>2.4E-2</v>
      </c>
      <c r="J116" s="1">
        <v>0</v>
      </c>
      <c r="K116" s="1">
        <v>0</v>
      </c>
      <c r="L116" s="1">
        <v>2.4E-2</v>
      </c>
      <c r="M116" s="1">
        <v>0</v>
      </c>
      <c r="N116" s="1" t="s">
        <v>29</v>
      </c>
      <c r="O116" s="1" t="s">
        <v>29</v>
      </c>
      <c r="P116" s="1" t="s">
        <v>29</v>
      </c>
      <c r="Q116" s="1" t="s">
        <v>29</v>
      </c>
      <c r="R116" s="1" t="s">
        <v>29</v>
      </c>
      <c r="S116" s="1" t="s">
        <v>29</v>
      </c>
      <c r="T116" s="1" t="s">
        <v>29</v>
      </c>
      <c r="U116" s="1" t="s">
        <v>29</v>
      </c>
      <c r="V116" s="1" t="s">
        <v>29</v>
      </c>
      <c r="W116" s="1" t="s">
        <v>29</v>
      </c>
      <c r="X116" s="21" t="s">
        <v>403</v>
      </c>
    </row>
    <row r="117" spans="1:24" ht="47.25" x14ac:dyDescent="0.25">
      <c r="A117" s="2" t="s">
        <v>126</v>
      </c>
      <c r="B117" s="48" t="s">
        <v>399</v>
      </c>
      <c r="C117" s="2" t="s">
        <v>400</v>
      </c>
      <c r="D117" s="1" t="s">
        <v>29</v>
      </c>
      <c r="E117" s="1" t="s">
        <v>29</v>
      </c>
      <c r="F117" s="1" t="s">
        <v>29</v>
      </c>
      <c r="G117" s="1" t="s">
        <v>29</v>
      </c>
      <c r="H117" s="1" t="s">
        <v>29</v>
      </c>
      <c r="I117" s="1">
        <f t="shared" si="108"/>
        <v>0.16</v>
      </c>
      <c r="J117" s="1">
        <v>0</v>
      </c>
      <c r="K117" s="1">
        <v>0</v>
      </c>
      <c r="L117" s="1">
        <v>0.16</v>
      </c>
      <c r="M117" s="1">
        <v>0</v>
      </c>
      <c r="N117" s="1" t="s">
        <v>29</v>
      </c>
      <c r="O117" s="1" t="s">
        <v>29</v>
      </c>
      <c r="P117" s="1" t="s">
        <v>29</v>
      </c>
      <c r="Q117" s="1" t="s">
        <v>29</v>
      </c>
      <c r="R117" s="1" t="s">
        <v>29</v>
      </c>
      <c r="S117" s="1" t="s">
        <v>29</v>
      </c>
      <c r="T117" s="1" t="s">
        <v>29</v>
      </c>
      <c r="U117" s="1" t="s">
        <v>29</v>
      </c>
      <c r="V117" s="1" t="s">
        <v>29</v>
      </c>
      <c r="W117" s="1" t="s">
        <v>29</v>
      </c>
      <c r="X117" s="21" t="s">
        <v>404</v>
      </c>
    </row>
    <row r="118" spans="1:24" ht="78.75" x14ac:dyDescent="0.25">
      <c r="A118" s="2" t="s">
        <v>127</v>
      </c>
      <c r="B118" s="23" t="s">
        <v>401</v>
      </c>
      <c r="C118" s="2" t="s">
        <v>402</v>
      </c>
      <c r="D118" s="1" t="s">
        <v>29</v>
      </c>
      <c r="E118" s="1" t="s">
        <v>29</v>
      </c>
      <c r="F118" s="1" t="s">
        <v>29</v>
      </c>
      <c r="G118" s="1" t="s">
        <v>29</v>
      </c>
      <c r="H118" s="1" t="s">
        <v>29</v>
      </c>
      <c r="I118" s="1">
        <f t="shared" si="108"/>
        <v>1.42</v>
      </c>
      <c r="J118" s="1">
        <v>0</v>
      </c>
      <c r="K118" s="1">
        <v>0</v>
      </c>
      <c r="L118" s="1">
        <v>1.42</v>
      </c>
      <c r="M118" s="1">
        <v>0</v>
      </c>
      <c r="N118" s="1" t="s">
        <v>29</v>
      </c>
      <c r="O118" s="1" t="s">
        <v>29</v>
      </c>
      <c r="P118" s="1" t="s">
        <v>29</v>
      </c>
      <c r="Q118" s="1" t="s">
        <v>29</v>
      </c>
      <c r="R118" s="1" t="s">
        <v>29</v>
      </c>
      <c r="S118" s="1" t="s">
        <v>29</v>
      </c>
      <c r="T118" s="1" t="s">
        <v>29</v>
      </c>
      <c r="U118" s="1" t="s">
        <v>29</v>
      </c>
      <c r="V118" s="1" t="s">
        <v>29</v>
      </c>
      <c r="W118" s="1" t="s">
        <v>29</v>
      </c>
      <c r="X118" s="21" t="s">
        <v>405</v>
      </c>
    </row>
    <row r="119" spans="1:24" ht="78.75" x14ac:dyDescent="0.25">
      <c r="A119" s="2" t="s">
        <v>128</v>
      </c>
      <c r="B119" s="21" t="s">
        <v>409</v>
      </c>
      <c r="C119" s="8" t="s">
        <v>410</v>
      </c>
      <c r="D119" s="1" t="s">
        <v>29</v>
      </c>
      <c r="E119" s="1" t="s">
        <v>29</v>
      </c>
      <c r="F119" s="1" t="s">
        <v>29</v>
      </c>
      <c r="G119" s="1" t="s">
        <v>29</v>
      </c>
      <c r="H119" s="1" t="s">
        <v>29</v>
      </c>
      <c r="I119" s="1">
        <f t="shared" si="108"/>
        <v>2.52</v>
      </c>
      <c r="J119" s="1">
        <v>0</v>
      </c>
      <c r="K119" s="1">
        <v>0</v>
      </c>
      <c r="L119" s="1">
        <v>2.52</v>
      </c>
      <c r="M119" s="1">
        <v>0</v>
      </c>
      <c r="N119" s="1" t="s">
        <v>29</v>
      </c>
      <c r="O119" s="1" t="s">
        <v>29</v>
      </c>
      <c r="P119" s="1" t="s">
        <v>29</v>
      </c>
      <c r="Q119" s="1" t="s">
        <v>29</v>
      </c>
      <c r="R119" s="1" t="s">
        <v>29</v>
      </c>
      <c r="S119" s="1" t="s">
        <v>29</v>
      </c>
      <c r="T119" s="1" t="s">
        <v>29</v>
      </c>
      <c r="U119" s="1" t="s">
        <v>29</v>
      </c>
      <c r="V119" s="1" t="s">
        <v>29</v>
      </c>
      <c r="W119" s="1" t="s">
        <v>29</v>
      </c>
      <c r="X119" s="21" t="s">
        <v>411</v>
      </c>
    </row>
    <row r="120" spans="1:24" ht="78.75" x14ac:dyDescent="0.25">
      <c r="A120" s="2" t="s">
        <v>129</v>
      </c>
      <c r="B120" s="21" t="s">
        <v>185</v>
      </c>
      <c r="C120" s="8" t="s">
        <v>186</v>
      </c>
      <c r="D120" s="1" t="s">
        <v>29</v>
      </c>
      <c r="E120" s="1" t="s">
        <v>29</v>
      </c>
      <c r="F120" s="1" t="s">
        <v>29</v>
      </c>
      <c r="G120" s="1" t="s">
        <v>29</v>
      </c>
      <c r="H120" s="1" t="s">
        <v>29</v>
      </c>
      <c r="I120" s="1">
        <f t="shared" si="108"/>
        <v>2.915</v>
      </c>
      <c r="J120" s="1">
        <v>0</v>
      </c>
      <c r="K120" s="1">
        <v>0</v>
      </c>
      <c r="L120" s="4">
        <v>2.915</v>
      </c>
      <c r="M120" s="1">
        <v>0</v>
      </c>
      <c r="N120" s="1" t="s">
        <v>29</v>
      </c>
      <c r="O120" s="1" t="s">
        <v>29</v>
      </c>
      <c r="P120" s="1" t="s">
        <v>29</v>
      </c>
      <c r="Q120" s="1" t="s">
        <v>29</v>
      </c>
      <c r="R120" s="1" t="s">
        <v>29</v>
      </c>
      <c r="S120" s="1" t="s">
        <v>29</v>
      </c>
      <c r="T120" s="1" t="s">
        <v>29</v>
      </c>
      <c r="U120" s="1" t="s">
        <v>29</v>
      </c>
      <c r="V120" s="1" t="s">
        <v>29</v>
      </c>
      <c r="W120" s="1" t="s">
        <v>29</v>
      </c>
      <c r="X120" s="21" t="s">
        <v>331</v>
      </c>
    </row>
    <row r="121" spans="1:24" ht="47.25" x14ac:dyDescent="0.25">
      <c r="A121" s="2" t="s">
        <v>130</v>
      </c>
      <c r="B121" s="23" t="s">
        <v>197</v>
      </c>
      <c r="C121" s="20" t="s">
        <v>198</v>
      </c>
      <c r="D121" s="1" t="s">
        <v>29</v>
      </c>
      <c r="E121" s="1" t="s">
        <v>29</v>
      </c>
      <c r="F121" s="1" t="s">
        <v>29</v>
      </c>
      <c r="G121" s="1" t="s">
        <v>29</v>
      </c>
      <c r="H121" s="1" t="s">
        <v>29</v>
      </c>
      <c r="I121" s="1">
        <f t="shared" si="108"/>
        <v>1.25</v>
      </c>
      <c r="J121" s="1">
        <v>0</v>
      </c>
      <c r="K121" s="1">
        <v>0</v>
      </c>
      <c r="L121" s="4">
        <v>1.25</v>
      </c>
      <c r="M121" s="1">
        <v>0</v>
      </c>
      <c r="N121" s="1" t="s">
        <v>29</v>
      </c>
      <c r="O121" s="1" t="s">
        <v>29</v>
      </c>
      <c r="P121" s="1" t="s">
        <v>29</v>
      </c>
      <c r="Q121" s="1" t="s">
        <v>29</v>
      </c>
      <c r="R121" s="1" t="s">
        <v>29</v>
      </c>
      <c r="S121" s="1" t="s">
        <v>29</v>
      </c>
      <c r="T121" s="1" t="s">
        <v>29</v>
      </c>
      <c r="U121" s="1" t="s">
        <v>29</v>
      </c>
      <c r="V121" s="1" t="s">
        <v>29</v>
      </c>
      <c r="W121" s="1" t="s">
        <v>29</v>
      </c>
      <c r="X121" s="21" t="s">
        <v>204</v>
      </c>
    </row>
    <row r="122" spans="1:24" ht="78.75" x14ac:dyDescent="0.25">
      <c r="A122" s="2" t="s">
        <v>475</v>
      </c>
      <c r="B122" s="21" t="s">
        <v>187</v>
      </c>
      <c r="C122" s="8" t="s">
        <v>188</v>
      </c>
      <c r="D122" s="1" t="s">
        <v>29</v>
      </c>
      <c r="E122" s="1" t="s">
        <v>29</v>
      </c>
      <c r="F122" s="1" t="s">
        <v>29</v>
      </c>
      <c r="G122" s="1" t="s">
        <v>29</v>
      </c>
      <c r="H122" s="1" t="s">
        <v>29</v>
      </c>
      <c r="I122" s="1">
        <f t="shared" si="108"/>
        <v>0.5</v>
      </c>
      <c r="J122" s="1">
        <v>0</v>
      </c>
      <c r="K122" s="1">
        <v>0</v>
      </c>
      <c r="L122" s="4">
        <v>0.5</v>
      </c>
      <c r="M122" s="1">
        <v>0</v>
      </c>
      <c r="N122" s="1" t="s">
        <v>29</v>
      </c>
      <c r="O122" s="1" t="s">
        <v>29</v>
      </c>
      <c r="P122" s="1" t="s">
        <v>29</v>
      </c>
      <c r="Q122" s="1" t="s">
        <v>29</v>
      </c>
      <c r="R122" s="1" t="s">
        <v>29</v>
      </c>
      <c r="S122" s="1" t="s">
        <v>29</v>
      </c>
      <c r="T122" s="1" t="s">
        <v>29</v>
      </c>
      <c r="U122" s="1" t="s">
        <v>29</v>
      </c>
      <c r="V122" s="1" t="s">
        <v>29</v>
      </c>
      <c r="W122" s="1" t="s">
        <v>29</v>
      </c>
      <c r="X122" s="21" t="s">
        <v>332</v>
      </c>
    </row>
    <row r="123" spans="1:24" ht="47.25" x14ac:dyDescent="0.25">
      <c r="A123" s="2" t="s">
        <v>476</v>
      </c>
      <c r="B123" s="23" t="s">
        <v>308</v>
      </c>
      <c r="C123" s="35" t="s">
        <v>309</v>
      </c>
      <c r="D123" s="1" t="s">
        <v>29</v>
      </c>
      <c r="E123" s="1" t="s">
        <v>29</v>
      </c>
      <c r="F123" s="1" t="s">
        <v>29</v>
      </c>
      <c r="G123" s="1" t="s">
        <v>29</v>
      </c>
      <c r="H123" s="1" t="s">
        <v>29</v>
      </c>
      <c r="I123" s="1">
        <f t="shared" si="108"/>
        <v>0.32</v>
      </c>
      <c r="J123" s="1">
        <v>0</v>
      </c>
      <c r="K123" s="1">
        <v>0</v>
      </c>
      <c r="L123" s="4">
        <v>0.32</v>
      </c>
      <c r="M123" s="1">
        <v>0</v>
      </c>
      <c r="N123" s="1" t="s">
        <v>29</v>
      </c>
      <c r="O123" s="1" t="s">
        <v>29</v>
      </c>
      <c r="P123" s="1" t="s">
        <v>29</v>
      </c>
      <c r="Q123" s="1" t="s">
        <v>29</v>
      </c>
      <c r="R123" s="1" t="s">
        <v>29</v>
      </c>
      <c r="S123" s="1" t="s">
        <v>29</v>
      </c>
      <c r="T123" s="1" t="s">
        <v>29</v>
      </c>
      <c r="U123" s="1" t="s">
        <v>29</v>
      </c>
      <c r="V123" s="1" t="s">
        <v>29</v>
      </c>
      <c r="W123" s="1" t="s">
        <v>29</v>
      </c>
      <c r="X123" s="21" t="s">
        <v>333</v>
      </c>
    </row>
    <row r="124" spans="1:24" ht="63" x14ac:dyDescent="0.25">
      <c r="A124" s="2" t="s">
        <v>477</v>
      </c>
      <c r="B124" s="23" t="s">
        <v>199</v>
      </c>
      <c r="C124" s="35" t="s">
        <v>200</v>
      </c>
      <c r="D124" s="1" t="s">
        <v>29</v>
      </c>
      <c r="E124" s="1" t="s">
        <v>29</v>
      </c>
      <c r="F124" s="1" t="s">
        <v>29</v>
      </c>
      <c r="G124" s="1" t="s">
        <v>29</v>
      </c>
      <c r="H124" s="1" t="s">
        <v>29</v>
      </c>
      <c r="I124" s="1">
        <f t="shared" si="108"/>
        <v>0.93</v>
      </c>
      <c r="J124" s="1">
        <v>0</v>
      </c>
      <c r="K124" s="1">
        <v>0</v>
      </c>
      <c r="L124" s="4">
        <v>0.93</v>
      </c>
      <c r="M124" s="1">
        <v>0</v>
      </c>
      <c r="N124" s="1" t="s">
        <v>29</v>
      </c>
      <c r="O124" s="1" t="s">
        <v>29</v>
      </c>
      <c r="P124" s="1" t="s">
        <v>29</v>
      </c>
      <c r="Q124" s="1" t="s">
        <v>29</v>
      </c>
      <c r="R124" s="1" t="s">
        <v>29</v>
      </c>
      <c r="S124" s="1" t="s">
        <v>29</v>
      </c>
      <c r="T124" s="1" t="s">
        <v>29</v>
      </c>
      <c r="U124" s="1" t="s">
        <v>29</v>
      </c>
      <c r="V124" s="1" t="s">
        <v>29</v>
      </c>
      <c r="W124" s="1" t="s">
        <v>29</v>
      </c>
      <c r="X124" s="21" t="s">
        <v>205</v>
      </c>
    </row>
    <row r="125" spans="1:24" ht="47.25" x14ac:dyDescent="0.25">
      <c r="A125" s="2" t="s">
        <v>478</v>
      </c>
      <c r="B125" s="48" t="s">
        <v>310</v>
      </c>
      <c r="C125" s="48" t="s">
        <v>311</v>
      </c>
      <c r="D125" s="1" t="s">
        <v>29</v>
      </c>
      <c r="E125" s="1" t="s">
        <v>29</v>
      </c>
      <c r="F125" s="1" t="s">
        <v>29</v>
      </c>
      <c r="G125" s="1" t="s">
        <v>29</v>
      </c>
      <c r="H125" s="1" t="s">
        <v>29</v>
      </c>
      <c r="I125" s="1">
        <f t="shared" si="108"/>
        <v>0.04</v>
      </c>
      <c r="J125" s="1">
        <v>0</v>
      </c>
      <c r="K125" s="1">
        <v>0</v>
      </c>
      <c r="L125" s="4">
        <v>0.04</v>
      </c>
      <c r="M125" s="1">
        <v>0</v>
      </c>
      <c r="N125" s="1" t="s">
        <v>29</v>
      </c>
      <c r="O125" s="1" t="s">
        <v>29</v>
      </c>
      <c r="P125" s="1" t="s">
        <v>29</v>
      </c>
      <c r="Q125" s="1" t="s">
        <v>29</v>
      </c>
      <c r="R125" s="1" t="s">
        <v>29</v>
      </c>
      <c r="S125" s="1" t="s">
        <v>29</v>
      </c>
      <c r="T125" s="1" t="s">
        <v>29</v>
      </c>
      <c r="U125" s="1" t="s">
        <v>29</v>
      </c>
      <c r="V125" s="1" t="s">
        <v>29</v>
      </c>
      <c r="W125" s="1" t="s">
        <v>29</v>
      </c>
      <c r="X125" s="21" t="s">
        <v>334</v>
      </c>
    </row>
    <row r="126" spans="1:24" ht="47.25" x14ac:dyDescent="0.25">
      <c r="A126" s="2" t="s">
        <v>479</v>
      </c>
      <c r="B126" s="48" t="s">
        <v>312</v>
      </c>
      <c r="C126" s="2" t="s">
        <v>313</v>
      </c>
      <c r="D126" s="1" t="s">
        <v>29</v>
      </c>
      <c r="E126" s="1" t="s">
        <v>29</v>
      </c>
      <c r="F126" s="1" t="s">
        <v>29</v>
      </c>
      <c r="G126" s="1" t="s">
        <v>29</v>
      </c>
      <c r="H126" s="1" t="s">
        <v>29</v>
      </c>
      <c r="I126" s="1">
        <f t="shared" si="108"/>
        <v>0.26</v>
      </c>
      <c r="J126" s="1">
        <v>0</v>
      </c>
      <c r="K126" s="1">
        <v>0</v>
      </c>
      <c r="L126" s="4">
        <v>0.26</v>
      </c>
      <c r="M126" s="1">
        <v>0</v>
      </c>
      <c r="N126" s="1" t="s">
        <v>29</v>
      </c>
      <c r="O126" s="1" t="s">
        <v>29</v>
      </c>
      <c r="P126" s="1" t="s">
        <v>29</v>
      </c>
      <c r="Q126" s="1" t="s">
        <v>29</v>
      </c>
      <c r="R126" s="1" t="s">
        <v>29</v>
      </c>
      <c r="S126" s="1" t="s">
        <v>29</v>
      </c>
      <c r="T126" s="1" t="s">
        <v>29</v>
      </c>
      <c r="U126" s="1" t="s">
        <v>29</v>
      </c>
      <c r="V126" s="1" t="s">
        <v>29</v>
      </c>
      <c r="W126" s="1" t="s">
        <v>29</v>
      </c>
      <c r="X126" s="21" t="s">
        <v>335</v>
      </c>
    </row>
    <row r="127" spans="1:24" ht="47.25" x14ac:dyDescent="0.25">
      <c r="A127" s="2" t="s">
        <v>480</v>
      </c>
      <c r="B127" s="21" t="s">
        <v>314</v>
      </c>
      <c r="C127" s="21" t="s">
        <v>315</v>
      </c>
      <c r="D127" s="1" t="s">
        <v>29</v>
      </c>
      <c r="E127" s="1" t="s">
        <v>29</v>
      </c>
      <c r="F127" s="1" t="s">
        <v>29</v>
      </c>
      <c r="G127" s="1" t="s">
        <v>29</v>
      </c>
      <c r="H127" s="1" t="s">
        <v>29</v>
      </c>
      <c r="I127" s="1">
        <f t="shared" si="108"/>
        <v>0.21000000000000002</v>
      </c>
      <c r="J127" s="1">
        <v>0</v>
      </c>
      <c r="K127" s="1">
        <v>0</v>
      </c>
      <c r="L127" s="4">
        <v>0.21000000000000002</v>
      </c>
      <c r="M127" s="1">
        <v>0</v>
      </c>
      <c r="N127" s="1" t="s">
        <v>29</v>
      </c>
      <c r="O127" s="1" t="s">
        <v>29</v>
      </c>
      <c r="P127" s="1" t="s">
        <v>29</v>
      </c>
      <c r="Q127" s="1" t="s">
        <v>29</v>
      </c>
      <c r="R127" s="1" t="s">
        <v>29</v>
      </c>
      <c r="S127" s="1" t="s">
        <v>29</v>
      </c>
      <c r="T127" s="1" t="s">
        <v>29</v>
      </c>
      <c r="U127" s="1" t="s">
        <v>29</v>
      </c>
      <c r="V127" s="1" t="s">
        <v>29</v>
      </c>
      <c r="W127" s="1" t="s">
        <v>29</v>
      </c>
      <c r="X127" s="21" t="s">
        <v>336</v>
      </c>
    </row>
    <row r="128" spans="1:24" ht="47.25" x14ac:dyDescent="0.25">
      <c r="A128" s="2" t="s">
        <v>481</v>
      </c>
      <c r="B128" s="23" t="s">
        <v>316</v>
      </c>
      <c r="C128" s="2" t="s">
        <v>317</v>
      </c>
      <c r="D128" s="1" t="s">
        <v>29</v>
      </c>
      <c r="E128" s="1" t="s">
        <v>29</v>
      </c>
      <c r="F128" s="1" t="s">
        <v>29</v>
      </c>
      <c r="G128" s="1" t="s">
        <v>29</v>
      </c>
      <c r="H128" s="1" t="s">
        <v>29</v>
      </c>
      <c r="I128" s="1">
        <f t="shared" si="108"/>
        <v>0.39</v>
      </c>
      <c r="J128" s="1">
        <v>0</v>
      </c>
      <c r="K128" s="1">
        <v>0</v>
      </c>
      <c r="L128" s="4">
        <v>0.39</v>
      </c>
      <c r="M128" s="1">
        <v>0</v>
      </c>
      <c r="N128" s="1" t="s">
        <v>29</v>
      </c>
      <c r="O128" s="1" t="s">
        <v>29</v>
      </c>
      <c r="P128" s="1" t="s">
        <v>29</v>
      </c>
      <c r="Q128" s="1" t="s">
        <v>29</v>
      </c>
      <c r="R128" s="1" t="s">
        <v>29</v>
      </c>
      <c r="S128" s="1" t="s">
        <v>29</v>
      </c>
      <c r="T128" s="1" t="s">
        <v>29</v>
      </c>
      <c r="U128" s="1" t="s">
        <v>29</v>
      </c>
      <c r="V128" s="1" t="s">
        <v>29</v>
      </c>
      <c r="W128" s="1" t="s">
        <v>29</v>
      </c>
      <c r="X128" s="21" t="s">
        <v>337</v>
      </c>
    </row>
    <row r="129" spans="1:24" ht="63" x14ac:dyDescent="0.25">
      <c r="A129" s="2" t="s">
        <v>482</v>
      </c>
      <c r="B129" s="23" t="s">
        <v>318</v>
      </c>
      <c r="C129" s="2" t="s">
        <v>319</v>
      </c>
      <c r="D129" s="1" t="s">
        <v>29</v>
      </c>
      <c r="E129" s="1" t="s">
        <v>29</v>
      </c>
      <c r="F129" s="1" t="s">
        <v>29</v>
      </c>
      <c r="G129" s="1" t="s">
        <v>29</v>
      </c>
      <c r="H129" s="1" t="s">
        <v>29</v>
      </c>
      <c r="I129" s="1">
        <f t="shared" ref="I129:I130" si="121">SUM(J129:M129)</f>
        <v>0.47</v>
      </c>
      <c r="J129" s="1">
        <v>0</v>
      </c>
      <c r="K129" s="1">
        <v>0</v>
      </c>
      <c r="L129" s="4">
        <v>0.47</v>
      </c>
      <c r="M129" s="1">
        <v>0</v>
      </c>
      <c r="N129" s="1" t="s">
        <v>29</v>
      </c>
      <c r="O129" s="1" t="s">
        <v>29</v>
      </c>
      <c r="P129" s="1" t="s">
        <v>29</v>
      </c>
      <c r="Q129" s="1" t="s">
        <v>29</v>
      </c>
      <c r="R129" s="1" t="s">
        <v>29</v>
      </c>
      <c r="S129" s="1" t="s">
        <v>29</v>
      </c>
      <c r="T129" s="1" t="s">
        <v>29</v>
      </c>
      <c r="U129" s="1" t="s">
        <v>29</v>
      </c>
      <c r="V129" s="1" t="s">
        <v>29</v>
      </c>
      <c r="W129" s="1" t="s">
        <v>29</v>
      </c>
      <c r="X129" s="21" t="s">
        <v>338</v>
      </c>
    </row>
    <row r="130" spans="1:24" ht="63" x14ac:dyDescent="0.25">
      <c r="A130" s="2" t="s">
        <v>483</v>
      </c>
      <c r="B130" s="21" t="s">
        <v>320</v>
      </c>
      <c r="C130" s="2" t="s">
        <v>321</v>
      </c>
      <c r="D130" s="1" t="s">
        <v>29</v>
      </c>
      <c r="E130" s="1" t="s">
        <v>29</v>
      </c>
      <c r="F130" s="1" t="s">
        <v>29</v>
      </c>
      <c r="G130" s="1" t="s">
        <v>29</v>
      </c>
      <c r="H130" s="1" t="s">
        <v>29</v>
      </c>
      <c r="I130" s="1">
        <f t="shared" si="121"/>
        <v>0.88400000000000012</v>
      </c>
      <c r="J130" s="1">
        <v>0</v>
      </c>
      <c r="K130" s="1">
        <v>0</v>
      </c>
      <c r="L130" s="4">
        <v>0.88400000000000012</v>
      </c>
      <c r="M130" s="1">
        <v>0</v>
      </c>
      <c r="N130" s="1" t="s">
        <v>29</v>
      </c>
      <c r="O130" s="1" t="s">
        <v>29</v>
      </c>
      <c r="P130" s="1" t="s">
        <v>29</v>
      </c>
      <c r="Q130" s="1" t="s">
        <v>29</v>
      </c>
      <c r="R130" s="1" t="s">
        <v>29</v>
      </c>
      <c r="S130" s="1" t="s">
        <v>29</v>
      </c>
      <c r="T130" s="1" t="s">
        <v>29</v>
      </c>
      <c r="U130" s="1" t="s">
        <v>29</v>
      </c>
      <c r="V130" s="1" t="s">
        <v>29</v>
      </c>
      <c r="W130" s="1" t="s">
        <v>29</v>
      </c>
      <c r="X130" s="21" t="s">
        <v>339</v>
      </c>
    </row>
    <row r="131" spans="1:24" s="30" customFormat="1" ht="31.5" x14ac:dyDescent="0.25">
      <c r="A131" s="58" t="s">
        <v>131</v>
      </c>
      <c r="B131" s="19" t="s">
        <v>132</v>
      </c>
      <c r="C131" s="58" t="s">
        <v>31</v>
      </c>
      <c r="D131" s="4" t="s">
        <v>29</v>
      </c>
      <c r="E131" s="1" t="s">
        <v>29</v>
      </c>
      <c r="F131" s="1" t="s">
        <v>29</v>
      </c>
      <c r="G131" s="1" t="s">
        <v>29</v>
      </c>
      <c r="H131" s="1" t="s">
        <v>29</v>
      </c>
      <c r="I131" s="1" t="s">
        <v>29</v>
      </c>
      <c r="J131" s="1" t="s">
        <v>29</v>
      </c>
      <c r="K131" s="1" t="s">
        <v>29</v>
      </c>
      <c r="L131" s="1" t="s">
        <v>29</v>
      </c>
      <c r="M131" s="1" t="s">
        <v>29</v>
      </c>
      <c r="N131" s="1" t="s">
        <v>29</v>
      </c>
      <c r="O131" s="1" t="s">
        <v>29</v>
      </c>
      <c r="P131" s="1" t="s">
        <v>29</v>
      </c>
      <c r="Q131" s="1" t="s">
        <v>29</v>
      </c>
      <c r="R131" s="1" t="s">
        <v>29</v>
      </c>
      <c r="S131" s="1" t="s">
        <v>29</v>
      </c>
      <c r="T131" s="1" t="s">
        <v>29</v>
      </c>
      <c r="U131" s="1" t="s">
        <v>29</v>
      </c>
      <c r="V131" s="1" t="s">
        <v>29</v>
      </c>
      <c r="W131" s="1" t="s">
        <v>29</v>
      </c>
      <c r="X131" s="60" t="s">
        <v>29</v>
      </c>
    </row>
    <row r="132" spans="1:24" s="30" customFormat="1" x14ac:dyDescent="0.25">
      <c r="A132" s="20" t="s">
        <v>133</v>
      </c>
      <c r="B132" s="47" t="s">
        <v>134</v>
      </c>
      <c r="C132" s="58" t="s">
        <v>31</v>
      </c>
      <c r="D132" s="1">
        <f t="shared" ref="D132:M132" si="122">SUM(D133:D143)</f>
        <v>18.682999999999996</v>
      </c>
      <c r="E132" s="1">
        <f t="shared" si="122"/>
        <v>0</v>
      </c>
      <c r="F132" s="1">
        <f t="shared" si="122"/>
        <v>0</v>
      </c>
      <c r="G132" s="1">
        <f t="shared" si="122"/>
        <v>18.682999999999996</v>
      </c>
      <c r="H132" s="1">
        <f t="shared" si="122"/>
        <v>0</v>
      </c>
      <c r="I132" s="1">
        <f t="shared" si="122"/>
        <v>7.5419999999999989</v>
      </c>
      <c r="J132" s="1">
        <f t="shared" si="122"/>
        <v>0</v>
      </c>
      <c r="K132" s="1">
        <f t="shared" si="122"/>
        <v>0</v>
      </c>
      <c r="L132" s="1">
        <f t="shared" si="122"/>
        <v>7.5419999999999989</v>
      </c>
      <c r="M132" s="1">
        <f t="shared" si="122"/>
        <v>0</v>
      </c>
      <c r="N132" s="1">
        <f>I132-D132</f>
        <v>-11.140999999999998</v>
      </c>
      <c r="O132" s="1">
        <f>N132/D132*100</f>
        <v>-59.631750789487768</v>
      </c>
      <c r="P132" s="1">
        <f>J132-E132</f>
        <v>0</v>
      </c>
      <c r="Q132" s="1" t="e">
        <f>P132/E132*100</f>
        <v>#DIV/0!</v>
      </c>
      <c r="R132" s="1">
        <f>K132-F132</f>
        <v>0</v>
      </c>
      <c r="S132" s="1" t="e">
        <f>R132/F132*100</f>
        <v>#DIV/0!</v>
      </c>
      <c r="T132" s="1">
        <f>L132-G132</f>
        <v>-11.140999999999998</v>
      </c>
      <c r="U132" s="1">
        <f>T132/G132*100</f>
        <v>-59.631750789487768</v>
      </c>
      <c r="V132" s="1">
        <f>M132-H132</f>
        <v>0</v>
      </c>
      <c r="W132" s="1" t="e">
        <f>V132/H132*100</f>
        <v>#DIV/0!</v>
      </c>
      <c r="X132" s="60" t="s">
        <v>29</v>
      </c>
    </row>
    <row r="133" spans="1:24" x14ac:dyDescent="0.25">
      <c r="A133" s="2" t="s">
        <v>135</v>
      </c>
      <c r="B133" s="9" t="s">
        <v>340</v>
      </c>
      <c r="C133" s="17" t="s">
        <v>152</v>
      </c>
      <c r="D133" s="5">
        <f>SUM(E133:H133)</f>
        <v>0.6</v>
      </c>
      <c r="E133" s="1">
        <v>0</v>
      </c>
      <c r="F133" s="1">
        <v>0</v>
      </c>
      <c r="G133" s="6">
        <v>0.6</v>
      </c>
      <c r="H133" s="1">
        <v>0</v>
      </c>
      <c r="I133" s="1">
        <f t="shared" ref="I133:I143" si="123">SUM(J133:M133)</f>
        <v>0.44799999999999995</v>
      </c>
      <c r="J133" s="1">
        <v>0</v>
      </c>
      <c r="K133" s="1">
        <v>0</v>
      </c>
      <c r="L133" s="6">
        <v>0.44799999999999995</v>
      </c>
      <c r="M133" s="1">
        <v>0</v>
      </c>
      <c r="N133" s="1">
        <f>I133-D133</f>
        <v>-0.15200000000000002</v>
      </c>
      <c r="O133" s="1">
        <f>N133/D133*100</f>
        <v>-25.333333333333343</v>
      </c>
      <c r="P133" s="1">
        <f>J133-E133</f>
        <v>0</v>
      </c>
      <c r="Q133" s="1" t="e">
        <f>P133/E133*100</f>
        <v>#DIV/0!</v>
      </c>
      <c r="R133" s="1">
        <f>K133-F133</f>
        <v>0</v>
      </c>
      <c r="S133" s="1" t="e">
        <f>R133/F133*100</f>
        <v>#DIV/0!</v>
      </c>
      <c r="T133" s="1">
        <f>L133-G133</f>
        <v>-0.15200000000000002</v>
      </c>
      <c r="U133" s="1">
        <f>T133/G133*100</f>
        <v>-25.333333333333343</v>
      </c>
      <c r="V133" s="1">
        <f>M133-H133</f>
        <v>0</v>
      </c>
      <c r="W133" s="1" t="e">
        <f>V133/H133*100</f>
        <v>#DIV/0!</v>
      </c>
      <c r="X133" s="21" t="s">
        <v>347</v>
      </c>
    </row>
    <row r="134" spans="1:24" ht="31.5" x14ac:dyDescent="0.25">
      <c r="A134" s="2" t="s">
        <v>139</v>
      </c>
      <c r="B134" s="9" t="s">
        <v>341</v>
      </c>
      <c r="C134" s="17" t="s">
        <v>342</v>
      </c>
      <c r="D134" s="5">
        <f>SUM(E134:H134)</f>
        <v>4.58</v>
      </c>
      <c r="E134" s="1">
        <v>0</v>
      </c>
      <c r="F134" s="1">
        <v>0</v>
      </c>
      <c r="G134" s="6">
        <v>4.58</v>
      </c>
      <c r="H134" s="1">
        <v>0</v>
      </c>
      <c r="I134" s="1">
        <f t="shared" si="123"/>
        <v>0</v>
      </c>
      <c r="J134" s="1">
        <v>0</v>
      </c>
      <c r="K134" s="1">
        <v>0</v>
      </c>
      <c r="L134" s="6">
        <v>0</v>
      </c>
      <c r="M134" s="1">
        <v>0</v>
      </c>
      <c r="N134" s="1">
        <f>I134-D134</f>
        <v>-4.58</v>
      </c>
      <c r="O134" s="1">
        <f>N134/D134*100</f>
        <v>-100</v>
      </c>
      <c r="P134" s="1">
        <f>J134-E134</f>
        <v>0</v>
      </c>
      <c r="Q134" s="1" t="e">
        <f>P134/E134*100</f>
        <v>#DIV/0!</v>
      </c>
      <c r="R134" s="1">
        <f>K134-F134</f>
        <v>0</v>
      </c>
      <c r="S134" s="1" t="e">
        <f>R134/F134*100</f>
        <v>#DIV/0!</v>
      </c>
      <c r="T134" s="1">
        <f>L134-G134</f>
        <v>-4.58</v>
      </c>
      <c r="U134" s="1">
        <f>T134/G134*100</f>
        <v>-100</v>
      </c>
      <c r="V134" s="1">
        <f>M134-H134</f>
        <v>0</v>
      </c>
      <c r="W134" s="1" t="e">
        <f>V134/H134*100</f>
        <v>#DIV/0!</v>
      </c>
      <c r="X134" s="7" t="s">
        <v>348</v>
      </c>
    </row>
    <row r="135" spans="1:24" x14ac:dyDescent="0.25">
      <c r="A135" s="2" t="s">
        <v>140</v>
      </c>
      <c r="B135" s="9" t="s">
        <v>343</v>
      </c>
      <c r="C135" s="17" t="s">
        <v>154</v>
      </c>
      <c r="D135" s="5">
        <f>SUM(E135:H135)</f>
        <v>0.6</v>
      </c>
      <c r="E135" s="1">
        <v>0</v>
      </c>
      <c r="F135" s="1">
        <v>0</v>
      </c>
      <c r="G135" s="6">
        <v>0.6</v>
      </c>
      <c r="H135" s="1">
        <v>0</v>
      </c>
      <c r="I135" s="1">
        <f t="shared" si="123"/>
        <v>0.44799999999999995</v>
      </c>
      <c r="J135" s="1">
        <v>0</v>
      </c>
      <c r="K135" s="1">
        <v>0</v>
      </c>
      <c r="L135" s="6">
        <v>0.44799999999999995</v>
      </c>
      <c r="M135" s="1">
        <v>0</v>
      </c>
      <c r="N135" s="1">
        <f>I135-D135</f>
        <v>-0.15200000000000002</v>
      </c>
      <c r="O135" s="1">
        <f>N135/D135*100</f>
        <v>-25.333333333333343</v>
      </c>
      <c r="P135" s="1">
        <f>J135-E135</f>
        <v>0</v>
      </c>
      <c r="Q135" s="1" t="e">
        <f>P135/E135*100</f>
        <v>#DIV/0!</v>
      </c>
      <c r="R135" s="1">
        <f>K135-F135</f>
        <v>0</v>
      </c>
      <c r="S135" s="1" t="e">
        <f>R135/F135*100</f>
        <v>#DIV/0!</v>
      </c>
      <c r="T135" s="1">
        <f>L135-G135</f>
        <v>-0.15200000000000002</v>
      </c>
      <c r="U135" s="1">
        <f>T135/G135*100</f>
        <v>-25.333333333333343</v>
      </c>
      <c r="V135" s="1">
        <f>M135-H135</f>
        <v>0</v>
      </c>
      <c r="W135" s="1" t="e">
        <f>V135/H135*100</f>
        <v>#DIV/0!</v>
      </c>
      <c r="X135" s="21" t="s">
        <v>349</v>
      </c>
    </row>
    <row r="136" spans="1:24" x14ac:dyDescent="0.25">
      <c r="A136" s="2" t="s">
        <v>141</v>
      </c>
      <c r="B136" s="36" t="s">
        <v>136</v>
      </c>
      <c r="C136" s="17" t="s">
        <v>137</v>
      </c>
      <c r="D136" s="5">
        <f>SUM(E136:H136)</f>
        <v>2.36</v>
      </c>
      <c r="E136" s="1">
        <v>0</v>
      </c>
      <c r="F136" s="1">
        <v>0</v>
      </c>
      <c r="G136" s="1">
        <v>2.36</v>
      </c>
      <c r="H136" s="1">
        <v>0</v>
      </c>
      <c r="I136" s="1">
        <f t="shared" si="123"/>
        <v>1.774</v>
      </c>
      <c r="J136" s="1">
        <v>0</v>
      </c>
      <c r="K136" s="1">
        <v>0</v>
      </c>
      <c r="L136" s="6">
        <v>1.774</v>
      </c>
      <c r="M136" s="1">
        <v>0</v>
      </c>
      <c r="N136" s="1">
        <f>I136-D136</f>
        <v>-0.58599999999999985</v>
      </c>
      <c r="O136" s="1">
        <f>N136/D136*100</f>
        <v>-24.830508474576266</v>
      </c>
      <c r="P136" s="1">
        <f>J136-E136</f>
        <v>0</v>
      </c>
      <c r="Q136" s="1" t="e">
        <f>P136/E136*100</f>
        <v>#DIV/0!</v>
      </c>
      <c r="R136" s="1">
        <f>K136-F136</f>
        <v>0</v>
      </c>
      <c r="S136" s="1" t="e">
        <f>R136/F136*100</f>
        <v>#DIV/0!</v>
      </c>
      <c r="T136" s="1">
        <f>L136-G136</f>
        <v>-0.58599999999999985</v>
      </c>
      <c r="U136" s="1">
        <f>T136/G136*100</f>
        <v>-24.830508474576266</v>
      </c>
      <c r="V136" s="1">
        <f>M136-H136</f>
        <v>0</v>
      </c>
      <c r="W136" s="1" t="e">
        <f>V136/H136*100</f>
        <v>#DIV/0!</v>
      </c>
      <c r="X136" s="21" t="s">
        <v>138</v>
      </c>
    </row>
    <row r="137" spans="1:24" x14ac:dyDescent="0.25">
      <c r="A137" s="2" t="s">
        <v>145</v>
      </c>
      <c r="B137" s="36" t="s">
        <v>146</v>
      </c>
      <c r="C137" s="17" t="s">
        <v>147</v>
      </c>
      <c r="D137" s="5">
        <f t="shared" ref="D137:D143" si="124">SUM(E137:H137)</f>
        <v>0.6</v>
      </c>
      <c r="E137" s="1">
        <v>0</v>
      </c>
      <c r="F137" s="1">
        <v>0</v>
      </c>
      <c r="G137" s="1">
        <v>0.6</v>
      </c>
      <c r="H137" s="1">
        <v>0</v>
      </c>
      <c r="I137" s="1">
        <f t="shared" si="123"/>
        <v>0.54099999999999993</v>
      </c>
      <c r="J137" s="1">
        <v>0</v>
      </c>
      <c r="K137" s="1">
        <v>0</v>
      </c>
      <c r="L137" s="6">
        <v>0.54099999999999993</v>
      </c>
      <c r="M137" s="1">
        <v>0</v>
      </c>
      <c r="N137" s="1">
        <f t="shared" ref="N137:N143" si="125">I137-D137</f>
        <v>-5.9000000000000052E-2</v>
      </c>
      <c r="O137" s="1">
        <f t="shared" ref="O137:O143" si="126">N137/D137*100</f>
        <v>-9.8333333333333428</v>
      </c>
      <c r="P137" s="1">
        <f t="shared" ref="P137:P143" si="127">J137-E137</f>
        <v>0</v>
      </c>
      <c r="Q137" s="1" t="e">
        <f t="shared" ref="Q137:Q143" si="128">P137/E137*100</f>
        <v>#DIV/0!</v>
      </c>
      <c r="R137" s="1">
        <f t="shared" ref="R137:R143" si="129">K137-F137</f>
        <v>0</v>
      </c>
      <c r="S137" s="1" t="e">
        <f t="shared" ref="S137:S143" si="130">R137/F137*100</f>
        <v>#DIV/0!</v>
      </c>
      <c r="T137" s="1">
        <f t="shared" ref="T137:T143" si="131">L137-G137</f>
        <v>-5.9000000000000052E-2</v>
      </c>
      <c r="U137" s="1">
        <f t="shared" ref="U137:U143" si="132">T137/G137*100</f>
        <v>-9.8333333333333428</v>
      </c>
      <c r="V137" s="1">
        <f t="shared" ref="V137:V143" si="133">M137-H137</f>
        <v>0</v>
      </c>
      <c r="W137" s="1" t="e">
        <f t="shared" ref="W137:W143" si="134">V137/H137*100</f>
        <v>#DIV/0!</v>
      </c>
      <c r="X137" s="21" t="s">
        <v>148</v>
      </c>
    </row>
    <row r="138" spans="1:24" ht="31.5" x14ac:dyDescent="0.25">
      <c r="A138" s="2" t="s">
        <v>149</v>
      </c>
      <c r="B138" s="9" t="s">
        <v>146</v>
      </c>
      <c r="C138" s="17" t="s">
        <v>344</v>
      </c>
      <c r="D138" s="5">
        <f t="shared" si="124"/>
        <v>0.79</v>
      </c>
      <c r="E138" s="1">
        <v>0</v>
      </c>
      <c r="F138" s="1">
        <v>0</v>
      </c>
      <c r="G138" s="1">
        <v>0.79</v>
      </c>
      <c r="H138" s="1">
        <v>0</v>
      </c>
      <c r="I138" s="1">
        <f t="shared" si="123"/>
        <v>0</v>
      </c>
      <c r="J138" s="1">
        <v>0</v>
      </c>
      <c r="K138" s="1">
        <v>0</v>
      </c>
      <c r="L138" s="6">
        <v>0</v>
      </c>
      <c r="M138" s="1">
        <v>0</v>
      </c>
      <c r="N138" s="1">
        <f t="shared" si="125"/>
        <v>-0.79</v>
      </c>
      <c r="O138" s="1">
        <f t="shared" si="126"/>
        <v>-100</v>
      </c>
      <c r="P138" s="1">
        <f t="shared" si="127"/>
        <v>0</v>
      </c>
      <c r="Q138" s="1" t="e">
        <f t="shared" si="128"/>
        <v>#DIV/0!</v>
      </c>
      <c r="R138" s="1">
        <f t="shared" si="129"/>
        <v>0</v>
      </c>
      <c r="S138" s="1" t="e">
        <f t="shared" si="130"/>
        <v>#DIV/0!</v>
      </c>
      <c r="T138" s="1">
        <f t="shared" si="131"/>
        <v>-0.79</v>
      </c>
      <c r="U138" s="1">
        <f t="shared" si="132"/>
        <v>-100</v>
      </c>
      <c r="V138" s="1">
        <f t="shared" si="133"/>
        <v>0</v>
      </c>
      <c r="W138" s="1" t="e">
        <f t="shared" si="134"/>
        <v>#DIV/0!</v>
      </c>
      <c r="X138" s="21" t="s">
        <v>348</v>
      </c>
    </row>
    <row r="139" spans="1:24" x14ac:dyDescent="0.25">
      <c r="A139" s="2" t="s">
        <v>151</v>
      </c>
      <c r="B139" s="9" t="s">
        <v>340</v>
      </c>
      <c r="C139" s="17" t="s">
        <v>156</v>
      </c>
      <c r="D139" s="5">
        <f t="shared" si="124"/>
        <v>0.6</v>
      </c>
      <c r="E139" s="1">
        <v>0</v>
      </c>
      <c r="F139" s="1">
        <v>0</v>
      </c>
      <c r="G139" s="1">
        <v>0.6</v>
      </c>
      <c r="H139" s="1">
        <v>0</v>
      </c>
      <c r="I139" s="1">
        <f t="shared" si="123"/>
        <v>0.44799999999999995</v>
      </c>
      <c r="J139" s="1">
        <v>0</v>
      </c>
      <c r="K139" s="1">
        <v>0</v>
      </c>
      <c r="L139" s="6">
        <v>0.44799999999999995</v>
      </c>
      <c r="M139" s="1">
        <v>0</v>
      </c>
      <c r="N139" s="1">
        <f t="shared" si="125"/>
        <v>-0.15200000000000002</v>
      </c>
      <c r="O139" s="1">
        <f t="shared" si="126"/>
        <v>-25.333333333333343</v>
      </c>
      <c r="P139" s="1">
        <f t="shared" si="127"/>
        <v>0</v>
      </c>
      <c r="Q139" s="1" t="e">
        <f t="shared" si="128"/>
        <v>#DIV/0!</v>
      </c>
      <c r="R139" s="1">
        <f t="shared" si="129"/>
        <v>0</v>
      </c>
      <c r="S139" s="1" t="e">
        <f t="shared" si="130"/>
        <v>#DIV/0!</v>
      </c>
      <c r="T139" s="1">
        <f t="shared" si="131"/>
        <v>-0.15200000000000002</v>
      </c>
      <c r="U139" s="1">
        <f t="shared" si="132"/>
        <v>-25.333333333333343</v>
      </c>
      <c r="V139" s="1">
        <f t="shared" si="133"/>
        <v>0</v>
      </c>
      <c r="W139" s="1" t="e">
        <f t="shared" si="134"/>
        <v>#DIV/0!</v>
      </c>
      <c r="X139" s="21" t="s">
        <v>350</v>
      </c>
    </row>
    <row r="140" spans="1:24" x14ac:dyDescent="0.25">
      <c r="A140" s="2" t="s">
        <v>153</v>
      </c>
      <c r="B140" s="9" t="s">
        <v>345</v>
      </c>
      <c r="C140" s="17" t="s">
        <v>158</v>
      </c>
      <c r="D140" s="5">
        <f t="shared" si="124"/>
        <v>0.6</v>
      </c>
      <c r="E140" s="1">
        <v>0</v>
      </c>
      <c r="F140" s="1">
        <v>0</v>
      </c>
      <c r="G140" s="1">
        <v>0.6</v>
      </c>
      <c r="H140" s="1">
        <v>0</v>
      </c>
      <c r="I140" s="1">
        <f t="shared" si="123"/>
        <v>0.44799999999999995</v>
      </c>
      <c r="J140" s="1">
        <v>0</v>
      </c>
      <c r="K140" s="1">
        <v>0</v>
      </c>
      <c r="L140" s="6">
        <v>0.44799999999999995</v>
      </c>
      <c r="M140" s="1">
        <v>0</v>
      </c>
      <c r="N140" s="1">
        <f t="shared" si="125"/>
        <v>-0.15200000000000002</v>
      </c>
      <c r="O140" s="1">
        <f t="shared" si="126"/>
        <v>-25.333333333333343</v>
      </c>
      <c r="P140" s="1">
        <f t="shared" si="127"/>
        <v>0</v>
      </c>
      <c r="Q140" s="1" t="e">
        <f t="shared" si="128"/>
        <v>#DIV/0!</v>
      </c>
      <c r="R140" s="1">
        <f t="shared" si="129"/>
        <v>0</v>
      </c>
      <c r="S140" s="1" t="e">
        <f t="shared" si="130"/>
        <v>#DIV/0!</v>
      </c>
      <c r="T140" s="1">
        <f t="shared" si="131"/>
        <v>-0.15200000000000002</v>
      </c>
      <c r="U140" s="1">
        <f t="shared" si="132"/>
        <v>-25.333333333333343</v>
      </c>
      <c r="V140" s="1">
        <f t="shared" si="133"/>
        <v>0</v>
      </c>
      <c r="W140" s="1" t="e">
        <f t="shared" si="134"/>
        <v>#DIV/0!</v>
      </c>
      <c r="X140" s="21" t="s">
        <v>351</v>
      </c>
    </row>
    <row r="141" spans="1:24" ht="31.5" x14ac:dyDescent="0.25">
      <c r="A141" s="2" t="s">
        <v>155</v>
      </c>
      <c r="B141" s="26" t="s">
        <v>142</v>
      </c>
      <c r="C141" s="17" t="s">
        <v>143</v>
      </c>
      <c r="D141" s="5">
        <f t="shared" si="124"/>
        <v>0.1</v>
      </c>
      <c r="E141" s="1">
        <v>0</v>
      </c>
      <c r="F141" s="1">
        <v>0</v>
      </c>
      <c r="G141" s="1">
        <v>0.1</v>
      </c>
      <c r="H141" s="1">
        <v>0</v>
      </c>
      <c r="I141" s="1">
        <f t="shared" si="123"/>
        <v>0.35599999999999998</v>
      </c>
      <c r="J141" s="1">
        <v>0</v>
      </c>
      <c r="K141" s="1">
        <v>0</v>
      </c>
      <c r="L141" s="6">
        <v>0.35599999999999998</v>
      </c>
      <c r="M141" s="1">
        <v>0</v>
      </c>
      <c r="N141" s="1">
        <f t="shared" si="125"/>
        <v>0.25600000000000001</v>
      </c>
      <c r="O141" s="1">
        <f t="shared" si="126"/>
        <v>256</v>
      </c>
      <c r="P141" s="1">
        <f t="shared" si="127"/>
        <v>0</v>
      </c>
      <c r="Q141" s="1" t="e">
        <f t="shared" si="128"/>
        <v>#DIV/0!</v>
      </c>
      <c r="R141" s="1">
        <f t="shared" si="129"/>
        <v>0</v>
      </c>
      <c r="S141" s="1" t="e">
        <f t="shared" si="130"/>
        <v>#DIV/0!</v>
      </c>
      <c r="T141" s="1">
        <f t="shared" si="131"/>
        <v>0.25600000000000001</v>
      </c>
      <c r="U141" s="1">
        <f t="shared" si="132"/>
        <v>256</v>
      </c>
      <c r="V141" s="1">
        <f t="shared" si="133"/>
        <v>0</v>
      </c>
      <c r="W141" s="1" t="e">
        <f t="shared" si="134"/>
        <v>#DIV/0!</v>
      </c>
      <c r="X141" s="21" t="s">
        <v>144</v>
      </c>
    </row>
    <row r="142" spans="1:24" x14ac:dyDescent="0.25">
      <c r="A142" s="2" t="s">
        <v>157</v>
      </c>
      <c r="B142" s="36" t="s">
        <v>346</v>
      </c>
      <c r="C142" s="8" t="s">
        <v>160</v>
      </c>
      <c r="D142" s="5">
        <f t="shared" si="124"/>
        <v>6.1879999999999997</v>
      </c>
      <c r="E142" s="1">
        <v>0</v>
      </c>
      <c r="F142" s="1">
        <v>0</v>
      </c>
      <c r="G142" s="1">
        <v>6.1879999999999997</v>
      </c>
      <c r="H142" s="1">
        <v>0</v>
      </c>
      <c r="I142" s="1">
        <f t="shared" si="123"/>
        <v>3.0789999999999997</v>
      </c>
      <c r="J142" s="1">
        <v>0</v>
      </c>
      <c r="K142" s="1">
        <v>0</v>
      </c>
      <c r="L142" s="6">
        <v>3.0789999999999997</v>
      </c>
      <c r="M142" s="1">
        <v>0</v>
      </c>
      <c r="N142" s="1">
        <f t="shared" si="125"/>
        <v>-3.109</v>
      </c>
      <c r="O142" s="1">
        <f t="shared" si="126"/>
        <v>-50.242404654169363</v>
      </c>
      <c r="P142" s="1">
        <f t="shared" si="127"/>
        <v>0</v>
      </c>
      <c r="Q142" s="1" t="e">
        <f t="shared" si="128"/>
        <v>#DIV/0!</v>
      </c>
      <c r="R142" s="1">
        <f t="shared" si="129"/>
        <v>0</v>
      </c>
      <c r="S142" s="1" t="e">
        <f t="shared" si="130"/>
        <v>#DIV/0!</v>
      </c>
      <c r="T142" s="1">
        <f t="shared" si="131"/>
        <v>-3.109</v>
      </c>
      <c r="U142" s="1">
        <f t="shared" si="132"/>
        <v>-50.242404654169363</v>
      </c>
      <c r="V142" s="1">
        <f t="shared" si="133"/>
        <v>0</v>
      </c>
      <c r="W142" s="1" t="e">
        <f t="shared" si="134"/>
        <v>#DIV/0!</v>
      </c>
      <c r="X142" s="21" t="s">
        <v>352</v>
      </c>
    </row>
    <row r="143" spans="1:24" ht="31.5" x14ac:dyDescent="0.25">
      <c r="A143" s="2" t="s">
        <v>159</v>
      </c>
      <c r="B143" s="36" t="s">
        <v>189</v>
      </c>
      <c r="C143" s="8" t="s">
        <v>190</v>
      </c>
      <c r="D143" s="5">
        <f t="shared" si="124"/>
        <v>1.665</v>
      </c>
      <c r="E143" s="1">
        <v>0</v>
      </c>
      <c r="F143" s="1">
        <v>0</v>
      </c>
      <c r="G143" s="1">
        <v>1.665</v>
      </c>
      <c r="H143" s="1">
        <v>0</v>
      </c>
      <c r="I143" s="1">
        <f t="shared" si="123"/>
        <v>0</v>
      </c>
      <c r="J143" s="1">
        <v>0</v>
      </c>
      <c r="K143" s="1">
        <v>0</v>
      </c>
      <c r="L143" s="6">
        <v>0</v>
      </c>
      <c r="M143" s="1">
        <v>0</v>
      </c>
      <c r="N143" s="1">
        <f t="shared" si="125"/>
        <v>-1.665</v>
      </c>
      <c r="O143" s="1">
        <f t="shared" si="126"/>
        <v>-100</v>
      </c>
      <c r="P143" s="1">
        <f t="shared" si="127"/>
        <v>0</v>
      </c>
      <c r="Q143" s="1" t="e">
        <f t="shared" si="128"/>
        <v>#DIV/0!</v>
      </c>
      <c r="R143" s="1">
        <f t="shared" si="129"/>
        <v>0</v>
      </c>
      <c r="S143" s="1" t="e">
        <f t="shared" si="130"/>
        <v>#DIV/0!</v>
      </c>
      <c r="T143" s="1">
        <f t="shared" si="131"/>
        <v>-1.665</v>
      </c>
      <c r="U143" s="1">
        <f t="shared" si="132"/>
        <v>-100</v>
      </c>
      <c r="V143" s="1">
        <f t="shared" si="133"/>
        <v>0</v>
      </c>
      <c r="W143" s="1" t="e">
        <f t="shared" si="134"/>
        <v>#DIV/0!</v>
      </c>
      <c r="X143" s="21" t="s">
        <v>150</v>
      </c>
    </row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I7:R7"/>
    <mergeCell ref="V2:X2"/>
    <mergeCell ref="A3:X3"/>
    <mergeCell ref="I4:J4"/>
    <mergeCell ref="K4:L4"/>
    <mergeCell ref="I6:R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5:B68">
      <formula1>900</formula1>
    </dataValidation>
  </dataValidation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2025-08-11T05:11:52Z</cp:lastPrinted>
  <dcterms:created xsi:type="dcterms:W3CDTF">2024-08-26T09:07:57Z</dcterms:created>
  <dcterms:modified xsi:type="dcterms:W3CDTF">2025-11-10T06:24:31Z</dcterms:modified>
</cp:coreProperties>
</file>