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07_в ТЭК\2025г\ЕЖЕКВАРТАЛЬНЫЙ ОТЧЕТ ЗА 2025г (по 320)\4_ОТЧЕТ ЗА 12 МЕСЯЦЕВ 2025г\K0215_1024700557353_41_1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Titles" localSheetId="0">Лист1!$15:$21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6" i="1" l="1"/>
  <c r="K106" i="1"/>
  <c r="L106" i="1"/>
  <c r="M106" i="1"/>
  <c r="J103" i="1"/>
  <c r="K103" i="1"/>
  <c r="L103" i="1"/>
  <c r="M103" i="1"/>
  <c r="J100" i="1"/>
  <c r="J99" i="1" s="1"/>
  <c r="K100" i="1"/>
  <c r="K99" i="1" s="1"/>
  <c r="L100" i="1"/>
  <c r="M100" i="1"/>
  <c r="M99" i="1" s="1"/>
  <c r="J52" i="1"/>
  <c r="K52" i="1"/>
  <c r="L52" i="1"/>
  <c r="M52" i="1"/>
  <c r="J55" i="1"/>
  <c r="J54" i="1" s="1"/>
  <c r="K55" i="1"/>
  <c r="K54" i="1" s="1"/>
  <c r="L55" i="1"/>
  <c r="L54" i="1" s="1"/>
  <c r="M55" i="1"/>
  <c r="M54" i="1" s="1"/>
  <c r="I119" i="1"/>
  <c r="I66" i="1"/>
  <c r="I67" i="1"/>
  <c r="L99" i="1" l="1"/>
  <c r="D45" i="1"/>
  <c r="F27" i="1" l="1"/>
  <c r="G27" i="1"/>
  <c r="H27" i="1"/>
  <c r="J27" i="1"/>
  <c r="K27" i="1"/>
  <c r="L27" i="1"/>
  <c r="M27" i="1"/>
  <c r="E27" i="1"/>
  <c r="P139" i="1"/>
  <c r="Q139" i="1" s="1"/>
  <c r="R139" i="1"/>
  <c r="S139" i="1" s="1"/>
  <c r="T139" i="1"/>
  <c r="U139" i="1" s="1"/>
  <c r="V139" i="1"/>
  <c r="W139" i="1" s="1"/>
  <c r="I139" i="1"/>
  <c r="D139" i="1"/>
  <c r="P110" i="1"/>
  <c r="Q110" i="1" s="1"/>
  <c r="R110" i="1"/>
  <c r="S110" i="1" s="1"/>
  <c r="T110" i="1"/>
  <c r="U110" i="1" s="1"/>
  <c r="V110" i="1"/>
  <c r="W110" i="1" s="1"/>
  <c r="P111" i="1"/>
  <c r="Q111" i="1" s="1"/>
  <c r="R111" i="1"/>
  <c r="S111" i="1" s="1"/>
  <c r="T111" i="1"/>
  <c r="U111" i="1" s="1"/>
  <c r="V111" i="1"/>
  <c r="W111" i="1" s="1"/>
  <c r="P112" i="1"/>
  <c r="Q112" i="1" s="1"/>
  <c r="R112" i="1"/>
  <c r="S112" i="1" s="1"/>
  <c r="T112" i="1"/>
  <c r="U112" i="1" s="1"/>
  <c r="V112" i="1"/>
  <c r="W112" i="1" s="1"/>
  <c r="P113" i="1"/>
  <c r="Q113" i="1" s="1"/>
  <c r="R113" i="1"/>
  <c r="S113" i="1" s="1"/>
  <c r="T113" i="1"/>
  <c r="U113" i="1" s="1"/>
  <c r="V113" i="1"/>
  <c r="W113" i="1" s="1"/>
  <c r="P114" i="1"/>
  <c r="Q114" i="1" s="1"/>
  <c r="R114" i="1"/>
  <c r="S114" i="1" s="1"/>
  <c r="T114" i="1"/>
  <c r="U114" i="1" s="1"/>
  <c r="V114" i="1"/>
  <c r="W114" i="1" s="1"/>
  <c r="P115" i="1"/>
  <c r="Q115" i="1" s="1"/>
  <c r="R115" i="1"/>
  <c r="S115" i="1" s="1"/>
  <c r="T115" i="1"/>
  <c r="U115" i="1" s="1"/>
  <c r="V115" i="1"/>
  <c r="W115" i="1" s="1"/>
  <c r="P116" i="1"/>
  <c r="Q116" i="1" s="1"/>
  <c r="R116" i="1"/>
  <c r="S116" i="1" s="1"/>
  <c r="T116" i="1"/>
  <c r="U116" i="1" s="1"/>
  <c r="V116" i="1"/>
  <c r="W116" i="1" s="1"/>
  <c r="P117" i="1"/>
  <c r="Q117" i="1" s="1"/>
  <c r="R117" i="1"/>
  <c r="S117" i="1" s="1"/>
  <c r="T117" i="1"/>
  <c r="U117" i="1" s="1"/>
  <c r="V117" i="1"/>
  <c r="W117" i="1" s="1"/>
  <c r="P118" i="1"/>
  <c r="Q118" i="1" s="1"/>
  <c r="R118" i="1"/>
  <c r="S118" i="1" s="1"/>
  <c r="T118" i="1"/>
  <c r="U118" i="1" s="1"/>
  <c r="V118" i="1"/>
  <c r="W118" i="1" s="1"/>
  <c r="P120" i="1"/>
  <c r="Q120" i="1" s="1"/>
  <c r="R120" i="1"/>
  <c r="S120" i="1" s="1"/>
  <c r="T120" i="1"/>
  <c r="U120" i="1" s="1"/>
  <c r="V120" i="1"/>
  <c r="W120" i="1" s="1"/>
  <c r="P122" i="1"/>
  <c r="Q122" i="1" s="1"/>
  <c r="R122" i="1"/>
  <c r="S122" i="1" s="1"/>
  <c r="T122" i="1"/>
  <c r="U122" i="1" s="1"/>
  <c r="V122" i="1"/>
  <c r="W122" i="1" s="1"/>
  <c r="P123" i="1"/>
  <c r="Q123" i="1" s="1"/>
  <c r="R123" i="1"/>
  <c r="S123" i="1" s="1"/>
  <c r="T123" i="1"/>
  <c r="U123" i="1" s="1"/>
  <c r="V123" i="1"/>
  <c r="W123" i="1" s="1"/>
  <c r="P124" i="1"/>
  <c r="Q124" i="1" s="1"/>
  <c r="R124" i="1"/>
  <c r="S124" i="1" s="1"/>
  <c r="T124" i="1"/>
  <c r="U124" i="1" s="1"/>
  <c r="V124" i="1"/>
  <c r="W124" i="1" s="1"/>
  <c r="P125" i="1"/>
  <c r="Q125" i="1" s="1"/>
  <c r="R125" i="1"/>
  <c r="S125" i="1" s="1"/>
  <c r="T125" i="1"/>
  <c r="U125" i="1" s="1"/>
  <c r="V125" i="1"/>
  <c r="W125" i="1" s="1"/>
  <c r="P126" i="1"/>
  <c r="Q126" i="1" s="1"/>
  <c r="R126" i="1"/>
  <c r="S126" i="1" s="1"/>
  <c r="T126" i="1"/>
  <c r="U126" i="1" s="1"/>
  <c r="V126" i="1"/>
  <c r="W126" i="1" s="1"/>
  <c r="P127" i="1"/>
  <c r="Q127" i="1" s="1"/>
  <c r="R127" i="1"/>
  <c r="S127" i="1" s="1"/>
  <c r="T127" i="1"/>
  <c r="U127" i="1" s="1"/>
  <c r="V127" i="1"/>
  <c r="W127" i="1" s="1"/>
  <c r="P128" i="1"/>
  <c r="Q128" i="1" s="1"/>
  <c r="R128" i="1"/>
  <c r="S128" i="1" s="1"/>
  <c r="T128" i="1"/>
  <c r="U128" i="1" s="1"/>
  <c r="V128" i="1"/>
  <c r="W128" i="1" s="1"/>
  <c r="P129" i="1"/>
  <c r="Q129" i="1" s="1"/>
  <c r="R129" i="1"/>
  <c r="S129" i="1" s="1"/>
  <c r="T129" i="1"/>
  <c r="U129" i="1" s="1"/>
  <c r="V129" i="1"/>
  <c r="W129" i="1" s="1"/>
  <c r="P130" i="1"/>
  <c r="Q130" i="1" s="1"/>
  <c r="R130" i="1"/>
  <c r="S130" i="1" s="1"/>
  <c r="T130" i="1"/>
  <c r="U130" i="1" s="1"/>
  <c r="V130" i="1"/>
  <c r="W130" i="1" s="1"/>
  <c r="P131" i="1"/>
  <c r="Q131" i="1" s="1"/>
  <c r="R131" i="1"/>
  <c r="S131" i="1" s="1"/>
  <c r="T131" i="1"/>
  <c r="U131" i="1" s="1"/>
  <c r="V131" i="1"/>
  <c r="W131" i="1" s="1"/>
  <c r="P132" i="1"/>
  <c r="Q132" i="1" s="1"/>
  <c r="R132" i="1"/>
  <c r="S132" i="1" s="1"/>
  <c r="T132" i="1"/>
  <c r="U132" i="1" s="1"/>
  <c r="V132" i="1"/>
  <c r="W132" i="1" s="1"/>
  <c r="P133" i="1"/>
  <c r="Q133" i="1" s="1"/>
  <c r="R133" i="1"/>
  <c r="S133" i="1" s="1"/>
  <c r="T133" i="1"/>
  <c r="U133" i="1" s="1"/>
  <c r="V133" i="1"/>
  <c r="W133" i="1" s="1"/>
  <c r="P134" i="1"/>
  <c r="Q134" i="1" s="1"/>
  <c r="R134" i="1"/>
  <c r="S134" i="1" s="1"/>
  <c r="T134" i="1"/>
  <c r="U134" i="1" s="1"/>
  <c r="V134" i="1"/>
  <c r="W134" i="1" s="1"/>
  <c r="P135" i="1"/>
  <c r="Q135" i="1" s="1"/>
  <c r="R135" i="1"/>
  <c r="S135" i="1" s="1"/>
  <c r="T135" i="1"/>
  <c r="U135" i="1" s="1"/>
  <c r="V135" i="1"/>
  <c r="W135" i="1" s="1"/>
  <c r="I110" i="1"/>
  <c r="I111" i="1"/>
  <c r="I112" i="1"/>
  <c r="I113" i="1"/>
  <c r="I114" i="1"/>
  <c r="I115" i="1"/>
  <c r="I116" i="1"/>
  <c r="I117" i="1"/>
  <c r="I118" i="1"/>
  <c r="D110" i="1"/>
  <c r="D111" i="1"/>
  <c r="D112" i="1"/>
  <c r="D113" i="1"/>
  <c r="D114" i="1"/>
  <c r="D115" i="1"/>
  <c r="D116" i="1"/>
  <c r="D117" i="1"/>
  <c r="D118" i="1"/>
  <c r="D120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P71" i="1"/>
  <c r="Q71" i="1" s="1"/>
  <c r="R71" i="1"/>
  <c r="S71" i="1" s="1"/>
  <c r="T71" i="1"/>
  <c r="U71" i="1" s="1"/>
  <c r="V71" i="1"/>
  <c r="W71" i="1" s="1"/>
  <c r="P72" i="1"/>
  <c r="Q72" i="1" s="1"/>
  <c r="R72" i="1"/>
  <c r="S72" i="1" s="1"/>
  <c r="T72" i="1"/>
  <c r="U72" i="1" s="1"/>
  <c r="V72" i="1"/>
  <c r="W72" i="1" s="1"/>
  <c r="P73" i="1"/>
  <c r="Q73" i="1" s="1"/>
  <c r="R73" i="1"/>
  <c r="S73" i="1" s="1"/>
  <c r="T73" i="1"/>
  <c r="U73" i="1" s="1"/>
  <c r="V73" i="1"/>
  <c r="W73" i="1" s="1"/>
  <c r="P74" i="1"/>
  <c r="Q74" i="1" s="1"/>
  <c r="R74" i="1"/>
  <c r="S74" i="1" s="1"/>
  <c r="T74" i="1"/>
  <c r="U74" i="1" s="1"/>
  <c r="V74" i="1"/>
  <c r="W74" i="1" s="1"/>
  <c r="P76" i="1"/>
  <c r="Q76" i="1" s="1"/>
  <c r="R76" i="1"/>
  <c r="S76" i="1" s="1"/>
  <c r="T76" i="1"/>
  <c r="U76" i="1" s="1"/>
  <c r="V76" i="1"/>
  <c r="W76" i="1" s="1"/>
  <c r="P77" i="1"/>
  <c r="Q77" i="1" s="1"/>
  <c r="R77" i="1"/>
  <c r="S77" i="1" s="1"/>
  <c r="T77" i="1"/>
  <c r="U77" i="1" s="1"/>
  <c r="V77" i="1"/>
  <c r="W77" i="1" s="1"/>
  <c r="P78" i="1"/>
  <c r="Q78" i="1" s="1"/>
  <c r="R78" i="1"/>
  <c r="S78" i="1" s="1"/>
  <c r="T78" i="1"/>
  <c r="U78" i="1" s="1"/>
  <c r="V78" i="1"/>
  <c r="W78" i="1" s="1"/>
  <c r="P79" i="1"/>
  <c r="Q79" i="1" s="1"/>
  <c r="R79" i="1"/>
  <c r="S79" i="1" s="1"/>
  <c r="T79" i="1"/>
  <c r="U79" i="1" s="1"/>
  <c r="V79" i="1"/>
  <c r="W79" i="1" s="1"/>
  <c r="P83" i="1"/>
  <c r="Q83" i="1" s="1"/>
  <c r="R83" i="1"/>
  <c r="S83" i="1" s="1"/>
  <c r="T83" i="1"/>
  <c r="U83" i="1" s="1"/>
  <c r="V83" i="1"/>
  <c r="W83" i="1" s="1"/>
  <c r="P84" i="1"/>
  <c r="Q84" i="1" s="1"/>
  <c r="R84" i="1"/>
  <c r="S84" i="1" s="1"/>
  <c r="T84" i="1"/>
  <c r="U84" i="1" s="1"/>
  <c r="V84" i="1"/>
  <c r="W84" i="1" s="1"/>
  <c r="P85" i="1"/>
  <c r="Q85" i="1" s="1"/>
  <c r="R85" i="1"/>
  <c r="S85" i="1" s="1"/>
  <c r="T85" i="1"/>
  <c r="U85" i="1" s="1"/>
  <c r="V85" i="1"/>
  <c r="W85" i="1" s="1"/>
  <c r="P86" i="1"/>
  <c r="Q86" i="1" s="1"/>
  <c r="R86" i="1"/>
  <c r="S86" i="1" s="1"/>
  <c r="T86" i="1"/>
  <c r="U86" i="1" s="1"/>
  <c r="V86" i="1"/>
  <c r="W86" i="1" s="1"/>
  <c r="P87" i="1"/>
  <c r="Q87" i="1" s="1"/>
  <c r="R87" i="1"/>
  <c r="S87" i="1" s="1"/>
  <c r="T87" i="1"/>
  <c r="U87" i="1" s="1"/>
  <c r="V87" i="1"/>
  <c r="W87" i="1" s="1"/>
  <c r="P88" i="1"/>
  <c r="Q88" i="1" s="1"/>
  <c r="R88" i="1"/>
  <c r="S88" i="1" s="1"/>
  <c r="T88" i="1"/>
  <c r="U88" i="1" s="1"/>
  <c r="V88" i="1"/>
  <c r="W88" i="1" s="1"/>
  <c r="P89" i="1"/>
  <c r="Q89" i="1" s="1"/>
  <c r="R89" i="1"/>
  <c r="S89" i="1" s="1"/>
  <c r="T89" i="1"/>
  <c r="U89" i="1" s="1"/>
  <c r="V89" i="1"/>
  <c r="W89" i="1" s="1"/>
  <c r="P90" i="1"/>
  <c r="Q90" i="1" s="1"/>
  <c r="R90" i="1"/>
  <c r="S90" i="1" s="1"/>
  <c r="T90" i="1"/>
  <c r="U90" i="1" s="1"/>
  <c r="V90" i="1"/>
  <c r="W90" i="1" s="1"/>
  <c r="P91" i="1"/>
  <c r="Q91" i="1" s="1"/>
  <c r="R91" i="1"/>
  <c r="S91" i="1" s="1"/>
  <c r="T91" i="1"/>
  <c r="U91" i="1" s="1"/>
  <c r="V91" i="1"/>
  <c r="W91" i="1" s="1"/>
  <c r="P92" i="1"/>
  <c r="Q92" i="1" s="1"/>
  <c r="R92" i="1"/>
  <c r="S92" i="1" s="1"/>
  <c r="T92" i="1"/>
  <c r="U92" i="1" s="1"/>
  <c r="V92" i="1"/>
  <c r="W92" i="1" s="1"/>
  <c r="P93" i="1"/>
  <c r="Q93" i="1" s="1"/>
  <c r="R93" i="1"/>
  <c r="S93" i="1" s="1"/>
  <c r="T93" i="1"/>
  <c r="U93" i="1" s="1"/>
  <c r="V93" i="1"/>
  <c r="W93" i="1" s="1"/>
  <c r="P94" i="1"/>
  <c r="Q94" i="1" s="1"/>
  <c r="R94" i="1"/>
  <c r="S94" i="1" s="1"/>
  <c r="T94" i="1"/>
  <c r="U94" i="1" s="1"/>
  <c r="V94" i="1"/>
  <c r="W94" i="1" s="1"/>
  <c r="P95" i="1"/>
  <c r="Q95" i="1" s="1"/>
  <c r="R95" i="1"/>
  <c r="S95" i="1" s="1"/>
  <c r="T95" i="1"/>
  <c r="U95" i="1" s="1"/>
  <c r="V95" i="1"/>
  <c r="W95" i="1" s="1"/>
  <c r="P96" i="1"/>
  <c r="Q96" i="1" s="1"/>
  <c r="R96" i="1"/>
  <c r="S96" i="1" s="1"/>
  <c r="T96" i="1"/>
  <c r="U96" i="1" s="1"/>
  <c r="V96" i="1"/>
  <c r="W96" i="1" s="1"/>
  <c r="P97" i="1"/>
  <c r="Q97" i="1" s="1"/>
  <c r="R97" i="1"/>
  <c r="S97" i="1" s="1"/>
  <c r="T97" i="1"/>
  <c r="U97" i="1" s="1"/>
  <c r="V97" i="1"/>
  <c r="W97" i="1" s="1"/>
  <c r="P98" i="1"/>
  <c r="Q98" i="1" s="1"/>
  <c r="R98" i="1"/>
  <c r="S98" i="1" s="1"/>
  <c r="T98" i="1"/>
  <c r="U98" i="1" s="1"/>
  <c r="V98" i="1"/>
  <c r="W98" i="1" s="1"/>
  <c r="D71" i="1"/>
  <c r="D72" i="1"/>
  <c r="D73" i="1"/>
  <c r="D74" i="1"/>
  <c r="D76" i="1"/>
  <c r="D77" i="1"/>
  <c r="D78" i="1"/>
  <c r="D79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I57" i="1"/>
  <c r="I58" i="1"/>
  <c r="I59" i="1"/>
  <c r="I60" i="1"/>
  <c r="I61" i="1"/>
  <c r="I62" i="1"/>
  <c r="I63" i="1"/>
  <c r="I64" i="1"/>
  <c r="I65" i="1"/>
  <c r="P57" i="1"/>
  <c r="Q57" i="1" s="1"/>
  <c r="R57" i="1"/>
  <c r="S57" i="1" s="1"/>
  <c r="T57" i="1"/>
  <c r="U57" i="1" s="1"/>
  <c r="V57" i="1"/>
  <c r="W57" i="1" s="1"/>
  <c r="P58" i="1"/>
  <c r="Q58" i="1" s="1"/>
  <c r="R58" i="1"/>
  <c r="S58" i="1" s="1"/>
  <c r="T58" i="1"/>
  <c r="U58" i="1" s="1"/>
  <c r="V58" i="1"/>
  <c r="W58" i="1" s="1"/>
  <c r="P59" i="1"/>
  <c r="Q59" i="1" s="1"/>
  <c r="R59" i="1"/>
  <c r="S59" i="1" s="1"/>
  <c r="T59" i="1"/>
  <c r="U59" i="1" s="1"/>
  <c r="V59" i="1"/>
  <c r="W59" i="1" s="1"/>
  <c r="P60" i="1"/>
  <c r="Q60" i="1" s="1"/>
  <c r="R60" i="1"/>
  <c r="S60" i="1" s="1"/>
  <c r="T60" i="1"/>
  <c r="U60" i="1" s="1"/>
  <c r="V60" i="1"/>
  <c r="W60" i="1" s="1"/>
  <c r="P61" i="1"/>
  <c r="Q61" i="1" s="1"/>
  <c r="R61" i="1"/>
  <c r="S61" i="1" s="1"/>
  <c r="T61" i="1"/>
  <c r="U61" i="1" s="1"/>
  <c r="V61" i="1"/>
  <c r="W61" i="1" s="1"/>
  <c r="P62" i="1"/>
  <c r="Q62" i="1" s="1"/>
  <c r="R62" i="1"/>
  <c r="S62" i="1" s="1"/>
  <c r="T62" i="1"/>
  <c r="U62" i="1" s="1"/>
  <c r="V62" i="1"/>
  <c r="W62" i="1" s="1"/>
  <c r="P63" i="1"/>
  <c r="Q63" i="1" s="1"/>
  <c r="R63" i="1"/>
  <c r="S63" i="1" s="1"/>
  <c r="T63" i="1"/>
  <c r="U63" i="1" s="1"/>
  <c r="V63" i="1"/>
  <c r="W63" i="1" s="1"/>
  <c r="P64" i="1"/>
  <c r="Q64" i="1" s="1"/>
  <c r="R64" i="1"/>
  <c r="S64" i="1" s="1"/>
  <c r="T64" i="1"/>
  <c r="U64" i="1" s="1"/>
  <c r="V64" i="1"/>
  <c r="W64" i="1" s="1"/>
  <c r="P65" i="1"/>
  <c r="Q65" i="1" s="1"/>
  <c r="R65" i="1"/>
  <c r="S65" i="1" s="1"/>
  <c r="T65" i="1"/>
  <c r="U65" i="1" s="1"/>
  <c r="V65" i="1"/>
  <c r="W65" i="1" s="1"/>
  <c r="D57" i="1"/>
  <c r="D58" i="1"/>
  <c r="D59" i="1"/>
  <c r="D60" i="1"/>
  <c r="D61" i="1"/>
  <c r="D62" i="1"/>
  <c r="D63" i="1"/>
  <c r="D64" i="1"/>
  <c r="D65" i="1"/>
  <c r="P41" i="1"/>
  <c r="Q41" i="1" s="1"/>
  <c r="R41" i="1"/>
  <c r="S41" i="1" s="1"/>
  <c r="T41" i="1"/>
  <c r="U41" i="1" s="1"/>
  <c r="V41" i="1"/>
  <c r="W41" i="1" s="1"/>
  <c r="P46" i="1"/>
  <c r="Q46" i="1" s="1"/>
  <c r="R46" i="1"/>
  <c r="S46" i="1" s="1"/>
  <c r="T46" i="1"/>
  <c r="U46" i="1" s="1"/>
  <c r="V46" i="1"/>
  <c r="W46" i="1" s="1"/>
  <c r="P47" i="1"/>
  <c r="Q47" i="1" s="1"/>
  <c r="R47" i="1"/>
  <c r="S47" i="1" s="1"/>
  <c r="T47" i="1"/>
  <c r="U47" i="1" s="1"/>
  <c r="V47" i="1"/>
  <c r="W47" i="1" s="1"/>
  <c r="P48" i="1"/>
  <c r="Q48" i="1" s="1"/>
  <c r="R48" i="1"/>
  <c r="S48" i="1" s="1"/>
  <c r="T48" i="1"/>
  <c r="U48" i="1" s="1"/>
  <c r="V48" i="1"/>
  <c r="W48" i="1" s="1"/>
  <c r="P49" i="1"/>
  <c r="Q49" i="1" s="1"/>
  <c r="R49" i="1"/>
  <c r="S49" i="1" s="1"/>
  <c r="T49" i="1"/>
  <c r="U49" i="1" s="1"/>
  <c r="V49" i="1"/>
  <c r="W49" i="1" s="1"/>
  <c r="P50" i="1"/>
  <c r="Q50" i="1" s="1"/>
  <c r="R50" i="1"/>
  <c r="S50" i="1" s="1"/>
  <c r="T50" i="1"/>
  <c r="U50" i="1" s="1"/>
  <c r="V50" i="1"/>
  <c r="W50" i="1" s="1"/>
  <c r="D41" i="1"/>
  <c r="N41" i="1" s="1"/>
  <c r="O41" i="1" s="1"/>
  <c r="D46" i="1"/>
  <c r="D47" i="1"/>
  <c r="D48" i="1"/>
  <c r="D49" i="1"/>
  <c r="D50" i="1"/>
  <c r="I33" i="1"/>
  <c r="I34" i="1"/>
  <c r="D31" i="1"/>
  <c r="D32" i="1"/>
  <c r="D33" i="1"/>
  <c r="D34" i="1"/>
  <c r="D36" i="1"/>
  <c r="P31" i="1"/>
  <c r="Q31" i="1" s="1"/>
  <c r="R31" i="1"/>
  <c r="S31" i="1" s="1"/>
  <c r="T31" i="1"/>
  <c r="U31" i="1" s="1"/>
  <c r="V31" i="1"/>
  <c r="W31" i="1" s="1"/>
  <c r="P32" i="1"/>
  <c r="Q32" i="1" s="1"/>
  <c r="R32" i="1"/>
  <c r="S32" i="1" s="1"/>
  <c r="T32" i="1"/>
  <c r="U32" i="1" s="1"/>
  <c r="V32" i="1"/>
  <c r="W32" i="1" s="1"/>
  <c r="P33" i="1"/>
  <c r="Q33" i="1" s="1"/>
  <c r="R33" i="1"/>
  <c r="S33" i="1" s="1"/>
  <c r="T33" i="1"/>
  <c r="U33" i="1" s="1"/>
  <c r="V33" i="1"/>
  <c r="W33" i="1" s="1"/>
  <c r="P34" i="1"/>
  <c r="Q34" i="1" s="1"/>
  <c r="R34" i="1"/>
  <c r="S34" i="1" s="1"/>
  <c r="T34" i="1"/>
  <c r="U34" i="1" s="1"/>
  <c r="V34" i="1"/>
  <c r="W34" i="1" s="1"/>
  <c r="P36" i="1"/>
  <c r="Q36" i="1" s="1"/>
  <c r="R36" i="1"/>
  <c r="S36" i="1" s="1"/>
  <c r="T36" i="1"/>
  <c r="U36" i="1" s="1"/>
  <c r="V36" i="1"/>
  <c r="W36" i="1" s="1"/>
  <c r="N33" i="1" l="1"/>
  <c r="O33" i="1" s="1"/>
  <c r="N139" i="1"/>
  <c r="O139" i="1" s="1"/>
  <c r="N63" i="1"/>
  <c r="O63" i="1" s="1"/>
  <c r="N65" i="1"/>
  <c r="O65" i="1" s="1"/>
  <c r="N61" i="1"/>
  <c r="O61" i="1" s="1"/>
  <c r="N57" i="1"/>
  <c r="O57" i="1" s="1"/>
  <c r="N115" i="1"/>
  <c r="O115" i="1" s="1"/>
  <c r="N111" i="1"/>
  <c r="O111" i="1" s="1"/>
  <c r="N118" i="1"/>
  <c r="O118" i="1" s="1"/>
  <c r="N114" i="1"/>
  <c r="O114" i="1" s="1"/>
  <c r="N110" i="1"/>
  <c r="O110" i="1" s="1"/>
  <c r="N117" i="1"/>
  <c r="O117" i="1" s="1"/>
  <c r="N113" i="1"/>
  <c r="O113" i="1" s="1"/>
  <c r="N116" i="1"/>
  <c r="O116" i="1" s="1"/>
  <c r="N112" i="1"/>
  <c r="O112" i="1" s="1"/>
  <c r="N59" i="1"/>
  <c r="O59" i="1" s="1"/>
  <c r="N60" i="1"/>
  <c r="O60" i="1" s="1"/>
  <c r="N62" i="1"/>
  <c r="O62" i="1" s="1"/>
  <c r="N58" i="1"/>
  <c r="O58" i="1" s="1"/>
  <c r="N64" i="1"/>
  <c r="O64" i="1" s="1"/>
  <c r="N34" i="1"/>
  <c r="O34" i="1" s="1"/>
  <c r="J137" i="1"/>
  <c r="K137" i="1"/>
  <c r="L137" i="1"/>
  <c r="I120" i="1"/>
  <c r="N120" i="1" s="1"/>
  <c r="O120" i="1" s="1"/>
  <c r="I121" i="1"/>
  <c r="I71" i="1"/>
  <c r="N71" i="1" s="1"/>
  <c r="O71" i="1" s="1"/>
  <c r="I72" i="1"/>
  <c r="N72" i="1" s="1"/>
  <c r="O72" i="1" s="1"/>
  <c r="I73" i="1"/>
  <c r="N73" i="1" s="1"/>
  <c r="O73" i="1" s="1"/>
  <c r="I42" i="1"/>
  <c r="I43" i="1"/>
  <c r="I44" i="1"/>
  <c r="I30" i="1"/>
  <c r="I125" i="1" l="1"/>
  <c r="N125" i="1" s="1"/>
  <c r="O125" i="1" s="1"/>
  <c r="I31" i="1"/>
  <c r="N31" i="1" s="1"/>
  <c r="O31" i="1" s="1"/>
  <c r="J39" i="1" l="1"/>
  <c r="J38" i="1" s="1"/>
  <c r="K39" i="1"/>
  <c r="K38" i="1" s="1"/>
  <c r="L39" i="1"/>
  <c r="L38" i="1" s="1"/>
  <c r="M39" i="1"/>
  <c r="I45" i="1"/>
  <c r="I46" i="1"/>
  <c r="N46" i="1" s="1"/>
  <c r="O46" i="1" s="1"/>
  <c r="I47" i="1"/>
  <c r="N47" i="1" s="1"/>
  <c r="O47" i="1" s="1"/>
  <c r="I74" i="1"/>
  <c r="N74" i="1" s="1"/>
  <c r="O74" i="1" s="1"/>
  <c r="I75" i="1"/>
  <c r="I76" i="1"/>
  <c r="N76" i="1" s="1"/>
  <c r="O76" i="1" s="1"/>
  <c r="I77" i="1"/>
  <c r="N77" i="1" s="1"/>
  <c r="O77" i="1" s="1"/>
  <c r="I78" i="1"/>
  <c r="N78" i="1" s="1"/>
  <c r="O78" i="1" s="1"/>
  <c r="I79" i="1"/>
  <c r="N79" i="1" s="1"/>
  <c r="O79" i="1" s="1"/>
  <c r="I80" i="1"/>
  <c r="I81" i="1"/>
  <c r="I82" i="1"/>
  <c r="I83" i="1"/>
  <c r="N83" i="1" s="1"/>
  <c r="O83" i="1" s="1"/>
  <c r="I122" i="1"/>
  <c r="N122" i="1" s="1"/>
  <c r="O122" i="1" s="1"/>
  <c r="I123" i="1"/>
  <c r="N123" i="1" s="1"/>
  <c r="O123" i="1" s="1"/>
  <c r="I124" i="1"/>
  <c r="N124" i="1" s="1"/>
  <c r="O124" i="1" s="1"/>
  <c r="L37" i="1" l="1"/>
  <c r="M38" i="1"/>
  <c r="E39" i="1"/>
  <c r="F39" i="1"/>
  <c r="G39" i="1"/>
  <c r="H39" i="1"/>
  <c r="I51" i="1"/>
  <c r="P108" i="1" l="1"/>
  <c r="Q108" i="1" s="1"/>
  <c r="R108" i="1"/>
  <c r="S108" i="1" s="1"/>
  <c r="T108" i="1"/>
  <c r="U108" i="1" s="1"/>
  <c r="V108" i="1"/>
  <c r="W108" i="1" s="1"/>
  <c r="D108" i="1"/>
  <c r="I53" i="1"/>
  <c r="I52" i="1" s="1"/>
  <c r="P53" i="1"/>
  <c r="P52" i="1" s="1"/>
  <c r="R53" i="1"/>
  <c r="R52" i="1" s="1"/>
  <c r="T53" i="1"/>
  <c r="T52" i="1" s="1"/>
  <c r="V53" i="1"/>
  <c r="W53" i="1" s="1"/>
  <c r="W52" i="1" s="1"/>
  <c r="E52" i="1"/>
  <c r="F52" i="1"/>
  <c r="G52" i="1"/>
  <c r="H52" i="1"/>
  <c r="D53" i="1"/>
  <c r="N53" i="1" l="1"/>
  <c r="O53" i="1" s="1"/>
  <c r="O52" i="1" s="1"/>
  <c r="V52" i="1"/>
  <c r="Q53" i="1"/>
  <c r="Q52" i="1" s="1"/>
  <c r="U53" i="1"/>
  <c r="U52" i="1" s="1"/>
  <c r="S53" i="1"/>
  <c r="S52" i="1" s="1"/>
  <c r="N52" i="1"/>
  <c r="D52" i="1"/>
  <c r="E100" i="1" l="1"/>
  <c r="F100" i="1"/>
  <c r="G100" i="1"/>
  <c r="H100" i="1"/>
  <c r="I108" i="1" l="1"/>
  <c r="N108" i="1" s="1"/>
  <c r="O108" i="1" s="1"/>
  <c r="I134" i="1"/>
  <c r="N134" i="1" s="1"/>
  <c r="O134" i="1" s="1"/>
  <c r="I135" i="1"/>
  <c r="N135" i="1" s="1"/>
  <c r="O135" i="1" s="1"/>
  <c r="I98" i="1" l="1"/>
  <c r="N98" i="1" s="1"/>
  <c r="O98" i="1" s="1"/>
  <c r="P142" i="1" l="1"/>
  <c r="Q142" i="1" s="1"/>
  <c r="R142" i="1"/>
  <c r="S142" i="1" s="1"/>
  <c r="T142" i="1"/>
  <c r="U142" i="1" s="1"/>
  <c r="V142" i="1"/>
  <c r="W142" i="1" s="1"/>
  <c r="P143" i="1"/>
  <c r="Q143" i="1" s="1"/>
  <c r="R143" i="1"/>
  <c r="S143" i="1" s="1"/>
  <c r="T143" i="1"/>
  <c r="U143" i="1" s="1"/>
  <c r="V143" i="1"/>
  <c r="W143" i="1" s="1"/>
  <c r="P144" i="1"/>
  <c r="Q144" i="1" s="1"/>
  <c r="R144" i="1"/>
  <c r="S144" i="1" s="1"/>
  <c r="T144" i="1"/>
  <c r="U144" i="1" s="1"/>
  <c r="V144" i="1"/>
  <c r="W144" i="1" s="1"/>
  <c r="P145" i="1"/>
  <c r="Q145" i="1" s="1"/>
  <c r="R145" i="1"/>
  <c r="S145" i="1" s="1"/>
  <c r="T145" i="1"/>
  <c r="U145" i="1" s="1"/>
  <c r="V145" i="1"/>
  <c r="W145" i="1" s="1"/>
  <c r="P146" i="1"/>
  <c r="Q146" i="1" s="1"/>
  <c r="R146" i="1"/>
  <c r="S146" i="1" s="1"/>
  <c r="T146" i="1"/>
  <c r="U146" i="1" s="1"/>
  <c r="V146" i="1"/>
  <c r="W146" i="1" s="1"/>
  <c r="D107" i="1"/>
  <c r="D109" i="1"/>
  <c r="E137" i="1"/>
  <c r="F137" i="1"/>
  <c r="G137" i="1"/>
  <c r="H137" i="1"/>
  <c r="M137" i="1"/>
  <c r="D142" i="1"/>
  <c r="D143" i="1"/>
  <c r="D144" i="1"/>
  <c r="D145" i="1"/>
  <c r="D146" i="1"/>
  <c r="D101" i="1"/>
  <c r="P101" i="1" l="1"/>
  <c r="Q101" i="1" s="1"/>
  <c r="R101" i="1"/>
  <c r="S101" i="1" s="1"/>
  <c r="T101" i="1"/>
  <c r="U101" i="1" s="1"/>
  <c r="V101" i="1"/>
  <c r="W101" i="1" s="1"/>
  <c r="P29" i="1" l="1"/>
  <c r="Q29" i="1" s="1"/>
  <c r="R29" i="1"/>
  <c r="S29" i="1" s="1"/>
  <c r="T29" i="1"/>
  <c r="U29" i="1" s="1"/>
  <c r="V29" i="1"/>
  <c r="W29" i="1" s="1"/>
  <c r="V28" i="1"/>
  <c r="W28" i="1" s="1"/>
  <c r="T28" i="1"/>
  <c r="U28" i="1" s="1"/>
  <c r="R28" i="1"/>
  <c r="S28" i="1" s="1"/>
  <c r="P28" i="1"/>
  <c r="Q28" i="1" s="1"/>
  <c r="I32" i="1"/>
  <c r="N32" i="1" s="1"/>
  <c r="O32" i="1" s="1"/>
  <c r="I35" i="1"/>
  <c r="I36" i="1"/>
  <c r="N36" i="1" s="1"/>
  <c r="O36" i="1" s="1"/>
  <c r="D29" i="1"/>
  <c r="D28" i="1"/>
  <c r="D27" i="1" l="1"/>
  <c r="I101" i="1"/>
  <c r="N101" i="1" l="1"/>
  <c r="O101" i="1" s="1"/>
  <c r="I142" i="1"/>
  <c r="N142" i="1" s="1"/>
  <c r="O142" i="1" s="1"/>
  <c r="I50" i="1"/>
  <c r="N50" i="1" s="1"/>
  <c r="O50" i="1" s="1"/>
  <c r="I146" i="1" l="1"/>
  <c r="N146" i="1" s="1"/>
  <c r="O146" i="1" s="1"/>
  <c r="I145" i="1"/>
  <c r="N145" i="1" s="1"/>
  <c r="O145" i="1" s="1"/>
  <c r="I144" i="1"/>
  <c r="N144" i="1" s="1"/>
  <c r="O144" i="1" s="1"/>
  <c r="I143" i="1"/>
  <c r="N143" i="1" s="1"/>
  <c r="O143" i="1" s="1"/>
  <c r="V141" i="1"/>
  <c r="W141" i="1" s="1"/>
  <c r="T141" i="1"/>
  <c r="U141" i="1" s="1"/>
  <c r="R141" i="1"/>
  <c r="S141" i="1" s="1"/>
  <c r="P141" i="1"/>
  <c r="Q141" i="1" s="1"/>
  <c r="I141" i="1"/>
  <c r="D141" i="1"/>
  <c r="V140" i="1"/>
  <c r="W140" i="1" s="1"/>
  <c r="T140" i="1"/>
  <c r="U140" i="1" s="1"/>
  <c r="R140" i="1"/>
  <c r="S140" i="1" s="1"/>
  <c r="P140" i="1"/>
  <c r="Q140" i="1" s="1"/>
  <c r="I140" i="1"/>
  <c r="D140" i="1"/>
  <c r="V138" i="1"/>
  <c r="W138" i="1" s="1"/>
  <c r="T138" i="1"/>
  <c r="U138" i="1" s="1"/>
  <c r="R138" i="1"/>
  <c r="S138" i="1" s="1"/>
  <c r="P138" i="1"/>
  <c r="Q138" i="1" s="1"/>
  <c r="I138" i="1"/>
  <c r="D138" i="1"/>
  <c r="V109" i="1"/>
  <c r="W109" i="1" s="1"/>
  <c r="R109" i="1"/>
  <c r="S109" i="1" s="1"/>
  <c r="P109" i="1"/>
  <c r="Q109" i="1" s="1"/>
  <c r="V107" i="1"/>
  <c r="W107" i="1" s="1"/>
  <c r="R107" i="1"/>
  <c r="S107" i="1" s="1"/>
  <c r="P107" i="1"/>
  <c r="Q107" i="1" s="1"/>
  <c r="H106" i="1"/>
  <c r="G106" i="1"/>
  <c r="F106" i="1"/>
  <c r="E106" i="1"/>
  <c r="V104" i="1"/>
  <c r="W104" i="1" s="1"/>
  <c r="T104" i="1"/>
  <c r="U104" i="1" s="1"/>
  <c r="R104" i="1"/>
  <c r="S104" i="1" s="1"/>
  <c r="P104" i="1"/>
  <c r="Q104" i="1" s="1"/>
  <c r="I104" i="1"/>
  <c r="I103" i="1" s="1"/>
  <c r="D104" i="1"/>
  <c r="D103" i="1" s="1"/>
  <c r="M37" i="1"/>
  <c r="K37" i="1"/>
  <c r="J37" i="1"/>
  <c r="H103" i="1"/>
  <c r="G103" i="1"/>
  <c r="G99" i="1" s="1"/>
  <c r="F103" i="1"/>
  <c r="F99" i="1" s="1"/>
  <c r="E103" i="1"/>
  <c r="E99" i="1" s="1"/>
  <c r="V102" i="1"/>
  <c r="W102" i="1" s="1"/>
  <c r="T102" i="1"/>
  <c r="U102" i="1" s="1"/>
  <c r="R102" i="1"/>
  <c r="S102" i="1" s="1"/>
  <c r="P102" i="1"/>
  <c r="Q102" i="1" s="1"/>
  <c r="I102" i="1"/>
  <c r="I100" i="1" s="1"/>
  <c r="D102" i="1"/>
  <c r="D100" i="1" s="1"/>
  <c r="V100" i="1"/>
  <c r="W100" i="1" s="1"/>
  <c r="I97" i="1"/>
  <c r="N97" i="1" s="1"/>
  <c r="O97" i="1" s="1"/>
  <c r="I96" i="1"/>
  <c r="N96" i="1" s="1"/>
  <c r="O96" i="1" s="1"/>
  <c r="I95" i="1"/>
  <c r="N95" i="1" s="1"/>
  <c r="O95" i="1" s="1"/>
  <c r="I94" i="1"/>
  <c r="N94" i="1" s="1"/>
  <c r="O94" i="1" s="1"/>
  <c r="I93" i="1"/>
  <c r="N93" i="1" s="1"/>
  <c r="O93" i="1" s="1"/>
  <c r="I92" i="1"/>
  <c r="N92" i="1" s="1"/>
  <c r="O92" i="1" s="1"/>
  <c r="I91" i="1"/>
  <c r="N91" i="1" s="1"/>
  <c r="O91" i="1" s="1"/>
  <c r="I90" i="1"/>
  <c r="N90" i="1" s="1"/>
  <c r="O90" i="1" s="1"/>
  <c r="I89" i="1"/>
  <c r="N89" i="1" s="1"/>
  <c r="O89" i="1" s="1"/>
  <c r="I88" i="1"/>
  <c r="N88" i="1" s="1"/>
  <c r="O88" i="1" s="1"/>
  <c r="I87" i="1"/>
  <c r="N87" i="1" s="1"/>
  <c r="O87" i="1" s="1"/>
  <c r="I86" i="1"/>
  <c r="N86" i="1" s="1"/>
  <c r="O86" i="1" s="1"/>
  <c r="I85" i="1"/>
  <c r="N85" i="1" s="1"/>
  <c r="O85" i="1" s="1"/>
  <c r="I84" i="1"/>
  <c r="N84" i="1" s="1"/>
  <c r="O84" i="1" s="1"/>
  <c r="V70" i="1"/>
  <c r="W70" i="1" s="1"/>
  <c r="T70" i="1"/>
  <c r="U70" i="1" s="1"/>
  <c r="R70" i="1"/>
  <c r="S70" i="1" s="1"/>
  <c r="P70" i="1"/>
  <c r="Q70" i="1" s="1"/>
  <c r="I70" i="1"/>
  <c r="D70" i="1"/>
  <c r="V69" i="1"/>
  <c r="W69" i="1" s="1"/>
  <c r="T69" i="1"/>
  <c r="U69" i="1" s="1"/>
  <c r="R69" i="1"/>
  <c r="S69" i="1" s="1"/>
  <c r="P69" i="1"/>
  <c r="Q69" i="1" s="1"/>
  <c r="I69" i="1"/>
  <c r="D69" i="1"/>
  <c r="V68" i="1"/>
  <c r="W68" i="1" s="1"/>
  <c r="T68" i="1"/>
  <c r="U68" i="1" s="1"/>
  <c r="R68" i="1"/>
  <c r="S68" i="1" s="1"/>
  <c r="P68" i="1"/>
  <c r="Q68" i="1" s="1"/>
  <c r="I68" i="1"/>
  <c r="D68" i="1"/>
  <c r="V56" i="1"/>
  <c r="W56" i="1" s="1"/>
  <c r="T56" i="1"/>
  <c r="U56" i="1" s="1"/>
  <c r="R56" i="1"/>
  <c r="S56" i="1" s="1"/>
  <c r="P56" i="1"/>
  <c r="Q56" i="1" s="1"/>
  <c r="I56" i="1"/>
  <c r="D56" i="1"/>
  <c r="H55" i="1"/>
  <c r="G55" i="1"/>
  <c r="T55" i="1" s="1"/>
  <c r="U55" i="1" s="1"/>
  <c r="F55" i="1"/>
  <c r="E55" i="1"/>
  <c r="I49" i="1"/>
  <c r="N49" i="1" s="1"/>
  <c r="O49" i="1" s="1"/>
  <c r="I48" i="1"/>
  <c r="N48" i="1" s="1"/>
  <c r="O48" i="1" s="1"/>
  <c r="V40" i="1"/>
  <c r="W40" i="1" s="1"/>
  <c r="R40" i="1"/>
  <c r="S40" i="1" s="1"/>
  <c r="P40" i="1"/>
  <c r="Q40" i="1" s="1"/>
  <c r="I40" i="1"/>
  <c r="H38" i="1"/>
  <c r="F38" i="1"/>
  <c r="E38" i="1"/>
  <c r="I29" i="1"/>
  <c r="N29" i="1" s="1"/>
  <c r="O29" i="1" s="1"/>
  <c r="I28" i="1"/>
  <c r="M24" i="1"/>
  <c r="M23" i="1" s="1"/>
  <c r="V26" i="1"/>
  <c r="W26" i="1" s="1"/>
  <c r="R26" i="1"/>
  <c r="S26" i="1" s="1"/>
  <c r="P26" i="1"/>
  <c r="Q26" i="1" s="1"/>
  <c r="V25" i="1"/>
  <c r="W25" i="1" s="1"/>
  <c r="R25" i="1"/>
  <c r="S25" i="1" s="1"/>
  <c r="P25" i="1"/>
  <c r="Q25" i="1" s="1"/>
  <c r="I27" i="1" l="1"/>
  <c r="N28" i="1"/>
  <c r="O28" i="1" s="1"/>
  <c r="I39" i="1"/>
  <c r="I38" i="1" s="1"/>
  <c r="F54" i="1"/>
  <c r="R54" i="1" s="1"/>
  <c r="S54" i="1" s="1"/>
  <c r="R55" i="1"/>
  <c r="S55" i="1" s="1"/>
  <c r="H54" i="1"/>
  <c r="V54" i="1" s="1"/>
  <c r="W54" i="1" s="1"/>
  <c r="V55" i="1"/>
  <c r="W55" i="1" s="1"/>
  <c r="E54" i="1"/>
  <c r="P54" i="1" s="1"/>
  <c r="Q54" i="1" s="1"/>
  <c r="P55" i="1"/>
  <c r="Q55" i="1" s="1"/>
  <c r="N140" i="1"/>
  <c r="O140" i="1" s="1"/>
  <c r="D99" i="1"/>
  <c r="D137" i="1"/>
  <c r="I137" i="1"/>
  <c r="V106" i="1"/>
  <c r="W106" i="1" s="1"/>
  <c r="V137" i="1"/>
  <c r="W137" i="1" s="1"/>
  <c r="N141" i="1"/>
  <c r="O141" i="1" s="1"/>
  <c r="R99" i="1"/>
  <c r="S99" i="1" s="1"/>
  <c r="R38" i="1"/>
  <c r="S38" i="1" s="1"/>
  <c r="P100" i="1"/>
  <c r="Q100" i="1" s="1"/>
  <c r="P103" i="1"/>
  <c r="Q103" i="1" s="1"/>
  <c r="N104" i="1"/>
  <c r="O104" i="1" s="1"/>
  <c r="P99" i="1"/>
  <c r="Q99" i="1" s="1"/>
  <c r="I99" i="1"/>
  <c r="N103" i="1"/>
  <c r="O103" i="1" s="1"/>
  <c r="V103" i="1"/>
  <c r="W103" i="1" s="1"/>
  <c r="T103" i="1"/>
  <c r="U103" i="1" s="1"/>
  <c r="P39" i="1"/>
  <c r="Q39" i="1" s="1"/>
  <c r="N138" i="1"/>
  <c r="O138" i="1" s="1"/>
  <c r="V38" i="1"/>
  <c r="W38" i="1" s="1"/>
  <c r="H99" i="1"/>
  <c r="V99" i="1" s="1"/>
  <c r="W99" i="1" s="1"/>
  <c r="R100" i="1"/>
  <c r="S100" i="1" s="1"/>
  <c r="T100" i="1"/>
  <c r="U100" i="1" s="1"/>
  <c r="R103" i="1"/>
  <c r="S103" i="1" s="1"/>
  <c r="N70" i="1"/>
  <c r="O70" i="1" s="1"/>
  <c r="P106" i="1"/>
  <c r="Q106" i="1" s="1"/>
  <c r="R106" i="1"/>
  <c r="S106" i="1" s="1"/>
  <c r="P137" i="1"/>
  <c r="Q137" i="1" s="1"/>
  <c r="R137" i="1"/>
  <c r="S137" i="1" s="1"/>
  <c r="N102" i="1"/>
  <c r="O102" i="1" s="1"/>
  <c r="D55" i="1"/>
  <c r="D54" i="1" s="1"/>
  <c r="N69" i="1"/>
  <c r="O69" i="1" s="1"/>
  <c r="N100" i="1"/>
  <c r="O100" i="1" s="1"/>
  <c r="V39" i="1"/>
  <c r="W39" i="1" s="1"/>
  <c r="G54" i="1"/>
  <c r="T54" i="1" s="1"/>
  <c r="U54" i="1" s="1"/>
  <c r="N56" i="1"/>
  <c r="O56" i="1" s="1"/>
  <c r="I55" i="1"/>
  <c r="N68" i="1"/>
  <c r="O68" i="1" s="1"/>
  <c r="R39" i="1"/>
  <c r="S39" i="1" s="1"/>
  <c r="T137" i="1"/>
  <c r="U137" i="1" s="1"/>
  <c r="D106" i="1"/>
  <c r="F37" i="1" l="1"/>
  <c r="E37" i="1"/>
  <c r="F24" i="1"/>
  <c r="F23" i="1" s="1"/>
  <c r="F21" i="1" s="1"/>
  <c r="N55" i="1"/>
  <c r="O55" i="1" s="1"/>
  <c r="N99" i="1"/>
  <c r="O99" i="1" s="1"/>
  <c r="N137" i="1"/>
  <c r="O137" i="1" s="1"/>
  <c r="H37" i="1"/>
  <c r="T99" i="1"/>
  <c r="U99" i="1" s="1"/>
  <c r="P38" i="1"/>
  <c r="Q38" i="1" s="1"/>
  <c r="I54" i="1"/>
  <c r="N54" i="1" s="1"/>
  <c r="O54" i="1" s="1"/>
  <c r="R37" i="1"/>
  <c r="S37" i="1" s="1"/>
  <c r="M21" i="1"/>
  <c r="M22" i="1" s="1"/>
  <c r="E24" i="1" l="1"/>
  <c r="E23" i="1" s="1"/>
  <c r="E21" i="1" s="1"/>
  <c r="E22" i="1" s="1"/>
  <c r="K24" i="1"/>
  <c r="R27" i="1"/>
  <c r="S27" i="1" s="1"/>
  <c r="J24" i="1"/>
  <c r="P37" i="1"/>
  <c r="Q37" i="1" s="1"/>
  <c r="I37" i="1"/>
  <c r="F22" i="1"/>
  <c r="V37" i="1"/>
  <c r="W37" i="1" s="1"/>
  <c r="H24" i="1" l="1"/>
  <c r="V27" i="1"/>
  <c r="W27" i="1" s="1"/>
  <c r="J23" i="1"/>
  <c r="P24" i="1"/>
  <c r="Q24" i="1" s="1"/>
  <c r="P27" i="1"/>
  <c r="Q27" i="1" s="1"/>
  <c r="K23" i="1"/>
  <c r="R24" i="1"/>
  <c r="S24" i="1" s="1"/>
  <c r="H23" i="1" l="1"/>
  <c r="V24" i="1"/>
  <c r="W24" i="1" s="1"/>
  <c r="R23" i="1"/>
  <c r="S23" i="1" s="1"/>
  <c r="K21" i="1"/>
  <c r="P23" i="1"/>
  <c r="Q23" i="1" s="1"/>
  <c r="J21" i="1"/>
  <c r="T40" i="1"/>
  <c r="U40" i="1" s="1"/>
  <c r="G38" i="1"/>
  <c r="D40" i="1"/>
  <c r="D39" i="1" l="1"/>
  <c r="D38" i="1" s="1"/>
  <c r="V23" i="1"/>
  <c r="W23" i="1" s="1"/>
  <c r="H21" i="1"/>
  <c r="J22" i="1"/>
  <c r="P22" i="1" s="1"/>
  <c r="Q22" i="1" s="1"/>
  <c r="P21" i="1"/>
  <c r="Q21" i="1" s="1"/>
  <c r="K22" i="1"/>
  <c r="R22" i="1" s="1"/>
  <c r="S22" i="1" s="1"/>
  <c r="R21" i="1"/>
  <c r="S21" i="1" s="1"/>
  <c r="G37" i="1"/>
  <c r="T38" i="1"/>
  <c r="U38" i="1" s="1"/>
  <c r="T39" i="1"/>
  <c r="U39" i="1" s="1"/>
  <c r="N40" i="1"/>
  <c r="O40" i="1" s="1"/>
  <c r="N39" i="1" l="1"/>
  <c r="O39" i="1" s="1"/>
  <c r="H22" i="1"/>
  <c r="V22" i="1" s="1"/>
  <c r="W22" i="1" s="1"/>
  <c r="V21" i="1"/>
  <c r="W21" i="1" s="1"/>
  <c r="T37" i="1"/>
  <c r="U37" i="1" s="1"/>
  <c r="N38" i="1"/>
  <c r="O38" i="1" s="1"/>
  <c r="D37" i="1"/>
  <c r="N37" i="1" l="1"/>
  <c r="O37" i="1" s="1"/>
  <c r="I131" i="1" l="1"/>
  <c r="N131" i="1" s="1"/>
  <c r="O131" i="1" s="1"/>
  <c r="I126" i="1"/>
  <c r="N126" i="1" s="1"/>
  <c r="O126" i="1" s="1"/>
  <c r="I133" i="1"/>
  <c r="N133" i="1" s="1"/>
  <c r="O133" i="1" s="1"/>
  <c r="I109" i="1"/>
  <c r="N109" i="1" s="1"/>
  <c r="O109" i="1" s="1"/>
  <c r="T109" i="1"/>
  <c r="U109" i="1" s="1"/>
  <c r="T107" i="1"/>
  <c r="U107" i="1" s="1"/>
  <c r="I129" i="1"/>
  <c r="N129" i="1" s="1"/>
  <c r="O129" i="1" s="1"/>
  <c r="I127" i="1"/>
  <c r="N127" i="1" s="1"/>
  <c r="O127" i="1" s="1"/>
  <c r="I132" i="1"/>
  <c r="N132" i="1" s="1"/>
  <c r="O132" i="1" s="1"/>
  <c r="I107" i="1"/>
  <c r="I128" i="1"/>
  <c r="N128" i="1" s="1"/>
  <c r="O128" i="1" s="1"/>
  <c r="I130" i="1"/>
  <c r="N130" i="1" s="1"/>
  <c r="O130" i="1" s="1"/>
  <c r="N107" i="1" l="1"/>
  <c r="O107" i="1" s="1"/>
  <c r="I106" i="1"/>
  <c r="T106" i="1"/>
  <c r="U106" i="1" s="1"/>
  <c r="T27" i="1" l="1"/>
  <c r="U27" i="1" s="1"/>
  <c r="N106" i="1"/>
  <c r="O106" i="1" s="1"/>
  <c r="O27" i="1" l="1"/>
  <c r="N27" i="1"/>
  <c r="G24" i="1" l="1"/>
  <c r="D26" i="1"/>
  <c r="D25" i="1"/>
  <c r="G23" i="1" l="1"/>
  <c r="G21" i="1" s="1"/>
  <c r="G22" i="1" s="1"/>
  <c r="D24" i="1"/>
  <c r="D23" i="1" l="1"/>
  <c r="D21" i="1" l="1"/>
  <c r="D22" i="1" l="1"/>
  <c r="T25" i="1" l="1"/>
  <c r="U25" i="1" s="1"/>
  <c r="T26" i="1"/>
  <c r="U26" i="1" s="1"/>
  <c r="I26" i="1"/>
  <c r="N26" i="1" s="1"/>
  <c r="O26" i="1" s="1"/>
  <c r="I25" i="1"/>
  <c r="L24" i="1"/>
  <c r="T24" i="1" s="1"/>
  <c r="U24" i="1" s="1"/>
  <c r="N25" i="1" l="1"/>
  <c r="O25" i="1" s="1"/>
  <c r="L23" i="1"/>
  <c r="I24" i="1"/>
  <c r="N24" i="1" l="1"/>
  <c r="O24" i="1" s="1"/>
  <c r="I23" i="1"/>
  <c r="T23" i="1"/>
  <c r="U23" i="1" s="1"/>
  <c r="L21" i="1"/>
  <c r="T21" i="1" l="1"/>
  <c r="U21" i="1" s="1"/>
  <c r="L22" i="1"/>
  <c r="T22" i="1" s="1"/>
  <c r="U22" i="1" s="1"/>
  <c r="N23" i="1"/>
  <c r="O23" i="1" s="1"/>
  <c r="I21" i="1"/>
  <c r="I22" i="1" l="1"/>
  <c r="N22" i="1" s="1"/>
  <c r="O22" i="1" s="1"/>
  <c r="N21" i="1"/>
  <c r="O21" i="1" s="1"/>
</calcChain>
</file>

<file path=xl/sharedStrings.xml><?xml version="1.0" encoding="utf-8"?>
<sst xmlns="http://schemas.openxmlformats.org/spreadsheetml/2006/main" count="810" uniqueCount="490">
  <si>
    <t>Приложение № 11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</si>
  <si>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</si>
  <si>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за </t>
  </si>
  <si>
    <t xml:space="preserve"> года</t>
  </si>
  <si>
    <t xml:space="preserve">Отчет о реализации инвестиционной программы </t>
  </si>
  <si>
    <t>Муниципального предприятия "Всеволожское предприятие электрических сетей"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</si>
  <si>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</si>
  <si>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</si>
  <si>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</si>
  <si>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</si>
  <si>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</si>
  <si>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</si>
  <si>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</si>
  <si>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</si>
  <si>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</si>
  <si>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</si>
  <si>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</si>
  <si>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План</t>
  </si>
  <si>
    <t>Факт</t>
  </si>
  <si>
    <t>Общий объем финансирования,
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</si>
  <si>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</si>
  <si>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</si>
  <si>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</si>
  <si>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
финансирования</t>
  </si>
  <si>
    <t>иных источников финансирования</t>
  </si>
  <si>
    <t>Общий фактический объем финансирования,
в том числе за счет:</t>
  </si>
  <si>
    <t>млн. рублей
(с НДС)</t>
  </si>
  <si>
    <t>%</t>
  </si>
  <si>
    <t>Всего, в том числе:</t>
  </si>
  <si>
    <t>нд</t>
  </si>
  <si>
    <t>Ленинградская область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</si>
  <si>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</si>
  <si>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</si>
  <si>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</si>
  <si>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</si>
  <si>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</si>
  <si>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</si>
  <si>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</si>
  <si>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</si>
  <si>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</si>
  <si>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</si>
  <si>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</si>
  <si>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</si>
  <si>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МКУ ЕСЗ ВР ЛО КОЦ  Нагорная 43 (Каток 19/Д-508 от 13.11.2019)</t>
  </si>
  <si>
    <t>J_2000033624</t>
  </si>
  <si>
    <t>1.1.1.3.2</t>
  </si>
  <si>
    <t>1.1.1.3.3</t>
  </si>
  <si>
    <t>1.1.1.3.4</t>
  </si>
  <si>
    <t>Мероприятия по технологическому присоединению ИП Иванов Э.Е. (Договор №ОД-22/Д-630 от 20.10.2022г.)</t>
  </si>
  <si>
    <t>N_2300033633</t>
  </si>
  <si>
    <t>1.1.1.3.5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</si>
  <si>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</si>
  <si>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</si>
  <si>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</si>
  <si>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</si>
  <si>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</si>
  <si>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</si>
  <si>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</si>
  <si>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1.2.1.1.3</t>
  </si>
  <si>
    <t>1.2.1.1.4</t>
  </si>
  <si>
    <t>1.2.1.1.5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</si>
  <si>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</si>
  <si>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</si>
  <si>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</si>
  <si>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</si>
  <si>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</si>
  <si>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1.2.2.1.5</t>
  </si>
  <si>
    <t>1.2.2.1.8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</si>
  <si>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</si>
  <si>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</si>
  <si>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</si>
  <si>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</si>
  <si>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</si>
  <si>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</si>
  <si>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</si>
  <si>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</si>
  <si>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</si>
  <si>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</si>
  <si>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</si>
  <si>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</si>
  <si>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</si>
  <si>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</si>
  <si>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</si>
  <si>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</si>
  <si>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1.2.3</t>
  </si>
  <si>
    <t xml:space="preserve"> Развитие и модернизация учета электрической энергии (мощности)</t>
  </si>
  <si>
    <t>1.2.3.1</t>
  </si>
  <si>
    <t xml:space="preserve"> Установка приборов учета, класс напряжения 0,22 (0,4) кВ</t>
  </si>
  <si>
    <t>1.2.3.1.1</t>
  </si>
  <si>
    <t>Замена ПУ на основании ФЗ 522 по классу напряжения 0,4кВ</t>
  </si>
  <si>
    <t>М_2200000055</t>
  </si>
  <si>
    <t>Выполнение мероприятий по замене и установке ПУ в соответствии с ФЗ 522</t>
  </si>
  <si>
    <t xml:space="preserve">1.2.3.2 </t>
  </si>
  <si>
    <t>Установка приборов учета, класс напряжения 6 (10) кВ</t>
  </si>
  <si>
    <t>1.2.3.2.1</t>
  </si>
  <si>
    <t>Установка приборов учета на границе балансовой принадлежности со смежными сетевыми организациями и иными владельцами объектов ЭСХ</t>
  </si>
  <si>
    <t>J_2100000054</t>
  </si>
  <si>
    <t>1.3</t>
  </si>
  <si>
    <t>Инвестиционные проекты, реализация которых обуславливается схемами и программами перспективного развития электоэнергетики,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</si>
  <si>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</si>
  <si>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</si>
  <si>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1.4.4</t>
  </si>
  <si>
    <t>1.4.5</t>
  </si>
  <si>
    <t>1.4.9</t>
  </si>
  <si>
    <t>1.4.10</t>
  </si>
  <si>
    <t>1.4.11</t>
  </si>
  <si>
    <t>1.4.12</t>
  </si>
  <si>
    <t>1.4.14</t>
  </si>
  <si>
    <t>1.4.15</t>
  </si>
  <si>
    <t>1.4.16</t>
  </si>
  <si>
    <t>1.4.17</t>
  </si>
  <si>
    <t>1.4.18</t>
  </si>
  <si>
    <t>1.4.19</t>
  </si>
  <si>
    <t>1.4.20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</si>
  <si>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</si>
  <si>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</si>
  <si>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</si>
  <si>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</si>
  <si>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</si>
  <si>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Автогидроподъемник</t>
  </si>
  <si>
    <t>J_2100000436</t>
  </si>
  <si>
    <t>1.6.3</t>
  </si>
  <si>
    <t>1.6.4</t>
  </si>
  <si>
    <t>Покупка электроинструмента и вспомогательных материалов для выполнения ИПР</t>
  </si>
  <si>
    <t>J_2000000455</t>
  </si>
  <si>
    <t>Производственная необходимость</t>
  </si>
  <si>
    <t>1.6.5</t>
  </si>
  <si>
    <t>Автомобиль УАЗ</t>
  </si>
  <si>
    <t>J_2200000437</t>
  </si>
  <si>
    <t>1.6.7</t>
  </si>
  <si>
    <t>J_2000000433</t>
  </si>
  <si>
    <t>1.6.8</t>
  </si>
  <si>
    <t>J_2100000435</t>
  </si>
  <si>
    <t>1.6.9</t>
  </si>
  <si>
    <t>J_2300000440</t>
  </si>
  <si>
    <t>J_2400000442</t>
  </si>
  <si>
    <t>О_2400000459</t>
  </si>
  <si>
    <t>E_2000001111</t>
  </si>
  <si>
    <t>Реконструкция ВЛ-0,4кВ ТП-113 Ф.1,   L~250м  ул.Тургенева, г. Всеволожск.</t>
  </si>
  <si>
    <t>J_2300001274</t>
  </si>
  <si>
    <t xml:space="preserve">Реконструкция КЛ-10 кВ ф. 525-112, ПС-525 –РП-3, L-4520 м., г. Всеволожск.
</t>
  </si>
  <si>
    <t>ЭO_2400001329</t>
  </si>
  <si>
    <t>Реконструкция 2ВЛ-0,4 кВ от ТП-48    L1~700 м,   L2~700 м,   ул. Лесгафта, пос. Токсово</t>
  </si>
  <si>
    <t>J_2400012105</t>
  </si>
  <si>
    <t>СЗ №с/178 от 04.03.24</t>
  </si>
  <si>
    <t xml:space="preserve">Установка приборов технического учета и устройств сбора и передачи данных по уровню напряжения 0,4 кВ в в ТП/РТП </t>
  </si>
  <si>
    <t>М_2200000056</t>
  </si>
  <si>
    <t>1.2.3.1.2</t>
  </si>
  <si>
    <t>Мероприятия по технологическому присоединению ООО "Развитие-Д" (Договор №ОД-22/Д-781 от 10.02.2023г.)</t>
  </si>
  <si>
    <t>N_2300033635</t>
  </si>
  <si>
    <t>Реконструкция  ячеек 10кВ в РП-1, г.Всеволожск</t>
  </si>
  <si>
    <t>J_2000001513</t>
  </si>
  <si>
    <t xml:space="preserve"> Реконструкция ВЛ-0.4кВ, ТП-117, ф.  L~300м; ул. Плоткина,г. Всеволожск,</t>
  </si>
  <si>
    <t>J_2100001245</t>
  </si>
  <si>
    <t>Реконструкция 3ВЛ-0,4 кВ от ТП-234  L1~500 м, L2~500 м, L3~300 м, ул. Озерная, ул. Речная, пос. Токсово.</t>
  </si>
  <si>
    <t>J_2200012103</t>
  </si>
  <si>
    <t>Реконструкция ВЛ-0,4 кВ фид. 2 от ТП-307, L= 469 м., ул. Пляжная, п. Токсово. (Кулешов Д.А. 21/З-163 от 09.04.2021г.)</t>
  </si>
  <si>
    <t>N_2300012112</t>
  </si>
  <si>
    <t xml:space="preserve">Строительство  ВЛ-0,4 кВ от ТП-24  L1~750 м,  L2~ 140 м, ул. Жилгородок,   д. Агалатово </t>
  </si>
  <si>
    <t>J_2100000229</t>
  </si>
  <si>
    <t xml:space="preserve">Строительство ТП-630/10/0,4 с трансформатором 630 кВА, ВЛЗ-10 кВ от фид. 601-08,  L-150 м.,  д. Аудио, СНТ «Аудио»»(СНТ «Аудио» № ОД-22/Д-585 от 27.03.2023г.)
</t>
  </si>
  <si>
    <t>N_2300033634</t>
  </si>
  <si>
    <t>Строительство ТП 10/0,4, с трансформатором ТМГ 160 кВА; 2КЛ-10 кВ L-2х40 м.; КЛ-0,4 кВ L-100 м., Дорога Жизни, д. 4, г. Всеволожск» (ООО «Дорога Жизни»  22/З-779 от  29.12.22 г.)</t>
  </si>
  <si>
    <t>N_2300032617</t>
  </si>
  <si>
    <t>Распоряжением Комитета по ТЭК №Р-96/2024 от 28.11.2024г.</t>
  </si>
  <si>
    <t>Реконструкция ВЛ-0,4кВ ТП-16 Ф.3, L~650 м, ул. Парковая, г.Всеволожск</t>
  </si>
  <si>
    <t>Реконструкция ВЛ-0,4 кВ от ТП-126  оп.1 до оп.13, ф.2, L=625м, пр.Охтинский, г.Всеволожск</t>
  </si>
  <si>
    <t>O_2400012115</t>
  </si>
  <si>
    <t>Реконструкция ВЛ-0,4 кВ ТП-319 фид. 5, L=175 м., ул. Санаторная, г.п. Токсово.(Амелина И.О. № ОД-23/Д-346 от 27.07.2023 г.)</t>
  </si>
  <si>
    <t>О_2410031272</t>
  </si>
  <si>
    <t>Строительство КЛ-0,4 кВ от ТП-249 , L-290 м., пр. Торговый, уч. 78, г. Всеволожск» (ИП Суакисян Р.М., Грещук М.Н.  23/Д-548 от 09.11.23 г.)</t>
  </si>
  <si>
    <t>N_2300032422</t>
  </si>
  <si>
    <t xml:space="preserve">Строительство ВЛИ-0,4 кВ. Установка КК. ТП-224 Ленинградское шоссе, уч.№1, г.п. Токсово  (ИП Жарова Е.В. ОД-№24/Д-212 от 07.06.24 г.)
</t>
  </si>
  <si>
    <t>О_2420032633</t>
  </si>
  <si>
    <t>Мероприятия по технологическому присоединению ООО «Татнефть-АЗС-Северо-Запад» (Договор №ОД-22/Д-559 от 06.09.2022г.)</t>
  </si>
  <si>
    <t>N_2300032620</t>
  </si>
  <si>
    <t>Мероприятия по технологическому присоединению ООО "УПТК-65" (ОД-23/Д-484 от 30.01.2024)</t>
  </si>
  <si>
    <t>О_2500033637</t>
  </si>
  <si>
    <t>Мероприятия по технологическому присоединению ГБУЗ ЛО "Токсовская МБ" (ОД-24/Д-279 от 05.09.2024)</t>
  </si>
  <si>
    <t>О_2400033638</t>
  </si>
  <si>
    <t>СЗ С/1165-1 от 12.12.2022 Выполнение обязательств по договору на технологическое присоединение с заявителем(Договор №ОД-22/Д-630 от 20.10.2022г.)Титул выполнен в полном объеме в  2024г, остаток финансирования</t>
  </si>
  <si>
    <t>Реконструкция ТП-210. Замена существующего тр.ТМГ-250/10/0,4 на ТМГ- 400/10/0,4 кВ. ул. Привокзальная,  г.п. Токсово. (Хромов А.Ю. 21/Д-633 от 26.11.2021 г.)»</t>
  </si>
  <si>
    <t>М_2200031501</t>
  </si>
  <si>
    <t>Реконструкция ТП-234. Замена существующего трансформатора ТМГ-250/10/0,4 на ТМГ-400/10/0,4 кВ г.п. Токсово. (Епихина Р.В. № 22/Д-431 от 11.07.2022 г.)</t>
  </si>
  <si>
    <t>P_2510031506</t>
  </si>
  <si>
    <t>Реконструкция ТП-195. Замена существующего трансформатора ТМГ-250/10/0,4 на ТМГ-400/10/0,4 кВ г. Всеволожск. ( ООО "Парадиз" ОД-№ 24/Д-067 от 18.05.2024 г.)</t>
  </si>
  <si>
    <t>Р_2510032509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</si>
  <si>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</si>
  <si>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</si>
  <si>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</si>
  <si>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Техническое перевооружение устройств  РЗА в КРУН-37 г.п. Рахья</t>
  </si>
  <si>
    <t>O_2500001527</t>
  </si>
  <si>
    <t>Реконструкция ВЛ-10кВ,фид.601-06 на участке ТП-29-ТП-438-ТП-435,L- 900 м., СИП-3 1х95,пос.Токсово</t>
  </si>
  <si>
    <t>Реконструкция ВЛ-0,4кВ  ТП-123 Ф.17,   L~1355м., ул.Дружбы, ул. Окружная,   г. Всеволожск.</t>
  </si>
  <si>
    <t>J_2200001297</t>
  </si>
  <si>
    <t>Реконструкция  ВЛ-0,4 кВ ф. 8 от ТП-41, L~230 м ул. Гладкинская четная,  п. Рахья</t>
  </si>
  <si>
    <t>J_2300001261</t>
  </si>
  <si>
    <t>г.Всеволожск, КЛ-10кВ ф. 525-209,  3х185(240) на участке от РУ-10кВ ПС-525 –ТП-327-РП-3, L≈4,520км</t>
  </si>
  <si>
    <t>I_0000000136</t>
  </si>
  <si>
    <t>ЭJ_2300001270</t>
  </si>
  <si>
    <t>Реконструкция ВЛ-0,4 кВ РП-13 фид. 5, L=288 м., ул.Преображенского,д.34, г.Всеволожск(СергеевВ.Н. № ОД-23/Д-516 от 30.11.2023 г.)</t>
  </si>
  <si>
    <t>P_2510031274</t>
  </si>
  <si>
    <t>Реконструкция ВЛ-0,4 кВ ТП-43 фид. 1, L=210 м., ул.Лыжная. г.п.Токсово((Кравцова В.В. № ОД-23/Д-359 от 15.08.2023 г.)</t>
  </si>
  <si>
    <t>P_2510031276</t>
  </si>
  <si>
    <t>Реконструкция ВЛ-0,4 кВ ТП-195, L=100 м., ул.Пушкинская, г. Всеволожск ( ООО "Парадиз" ОД-№ 24/Д-067 от 18.05.2024 г.)</t>
  </si>
  <si>
    <t>Р_2510032235</t>
  </si>
  <si>
    <t>Реконструкция ВЛ-0,4 кВ ТП-54, ф.6, L=220 м., ул. 1-я линия, г.Всеволожск (Новикова Н.Н. № 23/Д-461 от 25.09.2023г.)</t>
  </si>
  <si>
    <t>P_2510031278</t>
  </si>
  <si>
    <t>Реконструкция ВЛ-0,4 кВ ТП-210 фид. 1,  L=40 м., установка кабельного киоска, ул.Привокзальная, г.п.Токсово ( ИП Афанасьев В.В., ИП Муравьев А.А. ОД-№ 23/Д-117 от 11.04.2023 г.)</t>
  </si>
  <si>
    <t>Р_2510032236</t>
  </si>
  <si>
    <t xml:space="preserve">Реконструкция КЛ-0,4 кВ фид. 9 от ТП-321, L=26 м., установка  кабельного киоска, ул.Советов, г.п. Токсово  ( ИП Черных С.Б. ОД-№ 24/Д-141 от 06.05.2024 г.)
</t>
  </si>
  <si>
    <t>Р_2510032637</t>
  </si>
  <si>
    <t>Строительство ВЛИ-0,4 кВ фид. 6 от ТП-54 проводом СИП-2 4х95 общей длиной 250 м., г. Всеволожск, ул. 1-я линия</t>
  </si>
  <si>
    <t>К_2000002212</t>
  </si>
  <si>
    <t>Строительство ВЛ-0,4 кВ ТП-234, L=505 м., ул.Майская, д.16, п. Токсово (Епихина Р.В. № 22/Д-431 от 11.07.2022 г.)</t>
  </si>
  <si>
    <t>P_2520031277</t>
  </si>
  <si>
    <t>Строительство кабельного киоска от ТП-292, Всеволожский пр., г. Всеволожск (ООО «Александр» №23/Д-583 от 18.12.2023 г.)</t>
  </si>
  <si>
    <t>Р_2520032636</t>
  </si>
  <si>
    <t>Строительство ВЛИ-0,4 кВ ф.3 от ТП-234, L=61м., ул.Озерная , г.п. Токсово.(Цлаф М.Л. № 24/Д-238 от 24.06.2024 г.)</t>
  </si>
  <si>
    <t>P_2520031279</t>
  </si>
  <si>
    <t>Строительство ВЛИ-0,4 кВ  от ТП-269, L=260 м., ул. Слепухина, г.Всеволожск (Некрасова А.В.  24/Д-001 от 02.02.2024г.)</t>
  </si>
  <si>
    <t>Р_2520032237</t>
  </si>
  <si>
    <t xml:space="preserve">Строительство КЛ-0,4 кВ от ТП-183, L=15 м., кабельного киоска, пр. Октябрьский, г. Всеволожск. (ИП Исаенков В.В. 24/Д-578 от 19.12.24)
</t>
  </si>
  <si>
    <t>Р_2520032430</t>
  </si>
  <si>
    <t xml:space="preserve">Установка оборудования для подключения высоковольтного узла учета в ТП-107, ул. Пожвинская, г. Всеволожск (ООО «РосЭнергоСистемы» № ОД-22/Д-063 от 21.03.2022 г.)      </t>
  </si>
  <si>
    <t>Р_2510032638</t>
  </si>
  <si>
    <t>автомобиль легковой ВАЗ (НИВА) 1шт</t>
  </si>
  <si>
    <t>автомобиль легковой ВАЗ (НИВА) 1 шт</t>
  </si>
  <si>
    <t>автомобиль легковой ВАЗ (НИВА)1 шт</t>
  </si>
  <si>
    <t>прицепной измельчитель ТОРНАДО М350</t>
  </si>
  <si>
    <t xml:space="preserve">Всего 2025 год </t>
  </si>
  <si>
    <t xml:space="preserve">Реконструкция ТП-170. Замена существующего трансформатора ТМГ-400/10/0,4 на ТМГ-630/10/0,4 кВ, пр. Козлова, г. Всеволожск. (ООО «Опека-групп» № ОД-№23/Д-232 от 02.06.2023 г.)
</t>
  </si>
  <si>
    <t>О_2400032508</t>
  </si>
  <si>
    <t>1.2.1.1.6</t>
  </si>
  <si>
    <t>Реконструкция РУ-10 кВ ТП-431, п. Токсово (МОУ «СОШ «ТЦО им. Петрова В.Я. № ОД-21/Д-059 от 12.04.2021г.)»</t>
  </si>
  <si>
    <t>L_2100001524</t>
  </si>
  <si>
    <t>Реконструкция ТП-220. Замена существующего трансформатора на ТМГ-400/10/0,4 кВ, ул. Первомайская, п. Токсово (Титова А.А. № 23/Д-146 от 03.04.2023г.)</t>
  </si>
  <si>
    <t>N_2300031505</t>
  </si>
  <si>
    <t>Реконструкция ТП-221. Замена существующего трансформатора ТМГ-400/10/0,4 на ТМГ-630/10/0,4 кВ г.п. Токсово (ИП Соловьева Ю.М. № 24/Д-210 от 24.06.2024 г.)</t>
  </si>
  <si>
    <t>Р_2510032510</t>
  </si>
  <si>
    <t>г. Всеволожск, реконструкция ВЛ-0,4 кВ ф. 2 от ТП-120 по ул. Обороны и пер. Теневому L=750м</t>
  </si>
  <si>
    <t xml:space="preserve"> I_2000001242</t>
  </si>
  <si>
    <t>Реконструкция ВЛ-0,4 кВ фид. 1 от ТП-309, от оп. № 11 до оп. № 11/1, L= 40 м., ул. Гагарина, д. 9, п. Токсово (Подорогин И.С. 21/Д-010 от 26.01.21)</t>
  </si>
  <si>
    <t>L_2100031211</t>
  </si>
  <si>
    <t>Реконструкция 3 ВЛ-0,4 кВ от ТП-15 ф. 2, 7, 14 с переключением на ТП-342, L=1546 м ,г. Всеволожск</t>
  </si>
  <si>
    <t>N_2300012113</t>
  </si>
  <si>
    <t>Реконструкция ВЛ-0,4 кВ ТП-221 фид. 3, L=45 м., ул. Советов, г.п. Токсово (ИП Соловьева Ю.М. № 24/Д-210 от 24.06.2024 г.)</t>
  </si>
  <si>
    <t>Р_2510032239</t>
  </si>
  <si>
    <t>Реконструкция ВЛ-0,4 кВ ТП-139 фид. 4, L=30 м., ул. Совхозная, г. Всеволожск (Коротких А.И., № 23/Д-648 от 29.01.2024 г.)</t>
  </si>
  <si>
    <t>P_2510031280</t>
  </si>
  <si>
    <t>Реконструкция ВЛ-0,4 кВ ТП-117 фид. 9, L=250 м., ул. Советская, г. Всеволожск (Фролова Д.Н., № 22/Д-049 от 18.02.2022 г.)</t>
  </si>
  <si>
    <t>P_2510031281</t>
  </si>
  <si>
    <t>Реконструкция ВЛ-0,4 кВ ТП-220 фид. 3, L=295 м., ул. Советов, уч.84, г.п.Токсово (Котенкова И.А., № 24/Д-383 от 16.09.2024 г.)</t>
  </si>
  <si>
    <t>P_2510031282</t>
  </si>
  <si>
    <t>Реконструкция ВЛ-0,4 кВ ТП-221 фид.2, L=63 м., пер.Новый,  г.п.Токсово (Бегеш С.В. № 24/Д-395 от 25.09.2024 г.)</t>
  </si>
  <si>
    <t>P_2510031283</t>
  </si>
  <si>
    <t>Реконструкция ВЛ-0,4 кВ ТП-301 фид.1, L=305 м., пер.Новый, уч.5, г.п.Токсово (Виноградова А.И., Хотулева С.В., Хотулев А.В. № 24/Д-251 от 08.07.2024 г.)</t>
  </si>
  <si>
    <t>P_2510031284</t>
  </si>
  <si>
    <t xml:space="preserve">пос.Рахья,ВЛ-0,4кВ от ТП-38 по ул.Комсомола,СИП-2 3х95+1х95, L=540м   </t>
  </si>
  <si>
    <t>E_0000001231</t>
  </si>
  <si>
    <t>Строительство 2ВЛИ-0,4 кВ от ТП-223, L1=195 м., L2=25 ул. Инженерная, г.п. Токсово (Пугачева Л.М. № 22/Д-482 от 21.07.2022 г.)</t>
  </si>
  <si>
    <t>Р_2520032238</t>
  </si>
  <si>
    <t>Строительство ВЛИ-0,4 кВ от ТП-221, L=295 м., ул. Советов, г.п. Токсово (ИП Соловьева Ю.М. № 24/Д-210 от 24.06.2024 г.)</t>
  </si>
  <si>
    <t>Р_2520032639</t>
  </si>
  <si>
    <t xml:space="preserve">Строительство КЛ-0,4 кВ от ТП-302, ф.2, L=20м., ВЛ-0,4   L=326м, ул. Шишканя, г. Всеволожск. (НКО БФ Приют для животных Вера-Надежда-Любовь 24/Д-506 от 25.11.24)
</t>
  </si>
  <si>
    <t>Р_2520032640</t>
  </si>
  <si>
    <t>Мероприятия по технологическому присоединению МОУ СОШ "ТЦО им.Петрова В.Я." (ОД-21/Д-059 от 12.04.2021г)</t>
  </si>
  <si>
    <t>L_2100033632</t>
  </si>
  <si>
    <t>Строительство КТП-630/10-0,4 с трансформатором  630 кВА  взамен ТП-149, ул. Лиственная, г. Всеволожск». (ООО «Синай» 22/Д-380, 22/Д-381, 22/Д-382,  22/Д-383, 22/д-384 от 27.06.2022 г.)</t>
  </si>
  <si>
    <t>N_2300032507</t>
  </si>
  <si>
    <t>месяцев</t>
  </si>
  <si>
    <t>Мероприятия по технологическому присоединению МКУ "ЕСЗ" ВР ЛО (20/Д-569 от 25.11.2020г)</t>
  </si>
  <si>
    <t>P_2520033640</t>
  </si>
  <si>
    <t>Установка двух ячеек КСО в РУ-10кВ РП-5(ООО "Инвест-арена" ОД-17/Д-086 от 20.09.2019)</t>
  </si>
  <si>
    <t>P_2520033639</t>
  </si>
  <si>
    <t>Реконструкция ПП-4. Замена существующего трансформатора ТМГ-400/10/0,4 на ТМГ-630/10/0,4 кВ, замена 3-х ячеек в РУ-0,4кВ. г.п. Токсово (ИП Карнаухов А.А. 23/Д-450 от 05.09.23; ИП Карнаухова О.С. 23/З-451 от 05.09.23)</t>
  </si>
  <si>
    <t>Р_2510032511</t>
  </si>
  <si>
    <t>Реконструкция ТП-88. Замена существующего трансформатора ТМГ-250/10/0,4 на ТМГ-400/10/0,4 кВ ул.Новоладожская-Щегловская, г.Всеволожск, ул. Ладожская уч.46 (Шмарева О.А. № 24/З-283 от 09.07.2024 г.)</t>
  </si>
  <si>
    <t>P_2510031507</t>
  </si>
  <si>
    <t xml:space="preserve">г.Всеволожск, КЛ-6кВ от РУ-6кВ ПС-640 яч.№1, до 1-ой кабельной опоры к ТП-221, L=0,05км, от РУ-6кВ ПС-640 яч.№2, до 1-ой кабельной опоры к ТП-132, L=0,15км </t>
  </si>
  <si>
    <t>Н_2000000132</t>
  </si>
  <si>
    <t xml:space="preserve">Реконструкция ВЛ-0,4 кВ фид. 5 от ТП-150, L= 100 м., пер. Армянский,г. Всеволожск  (ООО «ТРД» 20/Д-512 от 25.11.20)»               </t>
  </si>
  <si>
    <t>L_2100032202</t>
  </si>
  <si>
    <t>Реконструкция ВЛ-0,4 кВ фид.24 ТП-243, L= 150 м., Армянский пер., г. Всеволожск  (Мкртчян А.С. ОД-20/Д-239 от 03.07.20 г.)</t>
  </si>
  <si>
    <t>N_2300032226</t>
  </si>
  <si>
    <t>Строительство ВЛИ-0,4 кВ от ф.баня до 2БКТП-245, L-283 м.,п.Токсово ( «Токсовская баня» 18/Д-010 )</t>
  </si>
  <si>
    <t>К_2000032210</t>
  </si>
  <si>
    <t>Перераспределение сетей 0,4 кВ между:  ТП-28, L-230 м., ТП-29, L-280 м., ТП-55Р, L- 587 м., г. п. Рахья, СНТ «Косой карьер». (Васильева Г.М. № 22/З-489 от 30.06.22 г., Зазулина Е.С. № 24/З-576 от 19.12.24 г., Васильева С.В. № 24/З-505 от 11.11.24 г., Баленков Н.М. № 24/З-455 от 14.10.24 г., Степанова А.К., Степанов Е.С. № 24/З-281 от 08.07.24 г., Мильчаков А.Р. № 24/З-062 от 28.02.24 г.)</t>
  </si>
  <si>
    <t>Р_2500002216</t>
  </si>
  <si>
    <t>Реконструкция ТП-280. Замена существующего трансформатора ТМГ-400/10/0,4  на ТМГ-630/10/0,4 кВ, г. Всеволожск, ул. Приютинская, участок №22, к.н. 47:07:1301093:507; к.н. 47:07:1301093:508. (ООО «МВМ Инжиниринг» № 22/З-385 от 10.06.2022 г.; №22/З-379 от 10.06.2022г)</t>
  </si>
  <si>
    <t>N_2300032506</t>
  </si>
  <si>
    <t>Стр-во 2КЛ-10 от РУ-10кВ ТП-503,L=0,22км (АО"ЛОЭСК" ОД-22/Д-565 от 15.08.2022г)</t>
  </si>
  <si>
    <t>M_2200033315</t>
  </si>
  <si>
    <t>Мероприятия по технологическому присоединению ЖСК «Румболово-Сити» (Договор №ОД-23/Д-010 от 10.02.2023г.)</t>
  </si>
  <si>
    <t>ЭN_2300033636</t>
  </si>
  <si>
    <t>г.п.Рахья, реконструкция ВЛ-10кВ от РТП-633 до ТП-2 Грибное, L≈400 м</t>
  </si>
  <si>
    <t xml:space="preserve"> E_2000000117</t>
  </si>
  <si>
    <t>Реконструкция ВЛ-0,4 кВ  ТП-69 фид.12, L=720 м., пр. Тургенева, г. Всеволожск</t>
  </si>
  <si>
    <t>J_2000001294</t>
  </si>
  <si>
    <t>Pеконструкция КЛ-10кВ от ПС-525 ф.525-203   L~200м,    ул. Гоголя, г.Всеволожск</t>
  </si>
  <si>
    <t>J_2200001312</t>
  </si>
  <si>
    <t>Реконструкция ВЛИ-0,4кВ ф.3 от РУ-0,4кВ ТП-231 L=350м, п.Токсово (Сорокина Д.А., Кирпичников Р.И.; И.А. 23/Д-365 от 17.08.23)</t>
  </si>
  <si>
    <t>O_2400032229</t>
  </si>
  <si>
    <t>Реконструкция ВЛ-0,4кВ ф.4 ТП-38, L=80 м., ул.Озерная уч.7-Б, г.п. Токсово  (Черкашина И.В. № 22/Д-661 от 16.10.2022г.)</t>
  </si>
  <si>
    <t>О_2410031269</t>
  </si>
  <si>
    <t>Реконструкция ВЛ-0,4 кВ фид. 2 ТП-43, L=310м., ул.Лыжная, уч.28-А, п. Токсово (Ковальчук Р.А.  23/З-084 от 07.03.2023г.)</t>
  </si>
  <si>
    <t>N_2300031259</t>
  </si>
  <si>
    <t>Реконструкция ВЛ-0,4 кВ фид.2 от ТП-210 L-440м ул.Дружбы г.Токсово (Хромов А.Ю. 21/Д-633 от 26.11.2021)</t>
  </si>
  <si>
    <t>М_2200031247</t>
  </si>
  <si>
    <t>Реконструкция ВЛ-0,4 кВ фид.1 от ТП-20, L=350м., Приозерское ш., д.75, д.Агалатово (Романов А.Б. 21/Д-064 от 25.03.2021г.)</t>
  </si>
  <si>
    <t>O_2400031262</t>
  </si>
  <si>
    <t>Реконструкция ВЛ-0,4 кВ  ф.3 от ТП-88, L=450 м., ул.Николаевская, уч.76,  г. Всеволожск. ( Осипов Д.В.  ОД-№ 23/Д-159 от 25.04.2023 г.)</t>
  </si>
  <si>
    <t>O_2410032233</t>
  </si>
  <si>
    <r>
      <t>«</t>
    </r>
    <r>
      <rPr>
        <sz val="12"/>
        <color theme="1"/>
        <rFont val="Times New Roman"/>
        <family val="1"/>
        <charset val="204"/>
      </rPr>
      <t xml:space="preserve">Строительств  КЛ-0,4 кВ от РУ-0,4 кВ ТП-245, L= 250,  Привокзальная площадь, д. 2., п. Токсово ( ИП Матвеев  20/Д-319 от 17.08.20)»               </t>
    </r>
  </si>
  <si>
    <t>L_2100003269</t>
  </si>
  <si>
    <t>Стр-во  ВЛИ-0,4кВ L=0,2км, ул.Чайное озеро, уч.19А, Токсово (Соловьев С.С. ОД-19/Д-373 от 01.08.2019)</t>
  </si>
  <si>
    <t>L_2100031601</t>
  </si>
  <si>
    <t>Строительство КТПн 160/10/0,4 кВ, ВЛЗ-10 кВ от оп.74 фид. 601-03 L-25 м., ВЛИ-0,4 кВ от КТПн до точки присоединения L-100 м. ул. Лесгафта, д. 15, г. п. Токсово»  (ИП Колесник И.В., ИП Левашин В.Н. 23/Д-242 от 02.06.23 г.)</t>
  </si>
  <si>
    <t>N_2300032621</t>
  </si>
  <si>
    <t>Строительство КТП-П-630/10/0,4 кВ взамен ТП-23, с силовым трансформатором 400 кВА, ул. Дмитриевская, п. Токсово (ИП Наумов Д.Ю. №21/Д-612 от 01.12.2021 г.)</t>
  </si>
  <si>
    <t>N_2300032505</t>
  </si>
  <si>
    <t>Строительство ТП 10/0,4, с трансформатором ТМГ 160 кВА; 2КЛ-10 кВ L-2х50 м.; КЛ-0,4 кВ L-180 м., ст. Бернгардовка, Привокзальная площадь, г. Всеволожск» (ИП Сукиасян Т.М., ИП Оганисян Г.Г., ИП Лыкова К.А.  22/Д-551 от  10.08.22 г.)</t>
  </si>
  <si>
    <t>N_2300032618</t>
  </si>
  <si>
    <t>Строительство КЛ-0,4 кВ от проектируемой КТПН-10/0,4 кВ , L-100 м., ул. Глухая, уч. 1А, п. Токсово» (ИП Карнаухов А.А., 23/Д-450 от 20.09.23 г.)</t>
  </si>
  <si>
    <t>N_2300032421</t>
  </si>
  <si>
    <t>г.Всеволожск,ВЛ-0,4кВ от ТП-88 по ул.Евграфова,СИП-2 3х95+1х95, L=800м</t>
  </si>
  <si>
    <t>E_0000000222</t>
  </si>
  <si>
    <t>Строительство кабельного киоска от ТП-2, ул. Приютинская, уч. 38, г. Всеволожск (ООО "СпецЛимТранс" 24/Д-149 от 07.05.24)</t>
  </si>
  <si>
    <t>О_2420032630</t>
  </si>
  <si>
    <t xml:space="preserve">Строительство КТПП-400/10/0,4 кВ с трансформатором 250 кВА взамен ТП-206, ВЛИ-0,4 кВ, L=300 м., кабельного киоска,  ул. Санаторная, г. п. Токсово (СПБ ГБУ ДО СШОР "Знамя" ОД-№24/Д-051 от 25.03.24 г.)
</t>
  </si>
  <si>
    <t>О_2420032634</t>
  </si>
  <si>
    <t>Заключен договор с подрядчиком на ПИР  16.05.18г. ПИР согласован СМР переносится в ИПР 2025-2029гг. из-за уточнения количества заключенных договоров на тех. прис. (АОТС 07.02.24) / в 2024г выполнен 1 этап работ, запланированный на 2025г , в 2025г. завершение финансирования 1 этапа</t>
  </si>
  <si>
    <t>Строительство совместно с титулом I_0000000136,  Завершение финансирования в 2025г.</t>
  </si>
  <si>
    <t>СЗ № С/1051 от 23.11.2023 Мероприятия по технологическому присоединению  (ИП Карнаухов ОД-23/Д-450 от 20.09.23 г.) изменение технических решений, титул выполнен в рамках ВД до 150кВт</t>
  </si>
  <si>
    <t>офисные программы</t>
  </si>
  <si>
    <t>J_2000000447</t>
  </si>
  <si>
    <t>Договор лизинга ЛД-78-3471-24 от 14.05.24</t>
  </si>
  <si>
    <t>Реконструкция ВЛ-0,4 кВ ТП-308 фид. 6, L=397 м., ул. Кривое озеро, г.п. Токсово. (Бродоцкая М.А., № 21/Д-439 от 22.08.2021 г.)</t>
  </si>
  <si>
    <t>P_2510031605</t>
  </si>
  <si>
    <t>Реконструкция ВЛ-0,4 кВ ТП-307 ф.3, L=290 м., Колтушское ш., г.Всеволожск (Агаева Л.А.. № 22/Д-122 от 29.03.2022 г.)</t>
  </si>
  <si>
    <t>P_2510031285</t>
  </si>
  <si>
    <t>Строительство КВЛ-0,4 кВ от ТП-217, L=71 м.,пр. Алексеевский, г. Всеволожск. (Ясашнев В.С. № 24/Д-535 от 12.12.2024 г.)</t>
  </si>
  <si>
    <t>P_2520031604</t>
  </si>
  <si>
    <t>СЗ С/339 от 25.04.2023 Выполнение обязательств по договору на технологическое присоединение с заявителем  (Договор №ОД-22/Д-781 от 10.02.2023г.) Титул выполнен в 2025г</t>
  </si>
  <si>
    <t>Выполнение обязательств по договору на технологическое присоединение с заявителем ООО "УПТК-65" (ОД-23/Д-484 от 30.01.2024)/ Титул не выполнен в связи с прекращением деятельности предприятия в качестве ТСО</t>
  </si>
  <si>
    <t>СЗ С/293 от 03.04.2025 Выполнение обязательств по договору на технологическое присоединение с заявителем  (Договор ОД-20/Д-569 от 25.11.2020г). Титул выполнен в 2025г.</t>
  </si>
  <si>
    <t>Выполнение обязательств по договору на технологическое присоединение с заявителем (Договор №ОД-21/Д-059 от 12.04.2021г.)  Титул выполнен в 2025г.</t>
  </si>
  <si>
    <t xml:space="preserve">Выполнение обязательств по договору на технологическое присоединение с заявителем (Договор №ОД-19/Д-466 от 02.12.2019г.)//Титул выполнен  в  2024г, завершение финансировния в 2025г </t>
  </si>
  <si>
    <t>СЗ С/1118-1 от 28.11.2022 Выполнение обязательств по договору на технологическое присоединение с заявителем (Договор №ОД-22/Д-565 от 15.08.2022г.)/ Титул выполнен в 2025г.</t>
  </si>
  <si>
    <r>
      <rPr>
        <sz val="12"/>
        <rFont val="Times New Roman"/>
        <family val="1"/>
        <charset val="204"/>
      </rPr>
      <t>СЗ С/397 от 15.05.2023</t>
    </r>
    <r>
      <rPr>
        <sz val="12"/>
        <color theme="1"/>
        <rFont val="Times New Roman"/>
        <family val="1"/>
        <charset val="204"/>
      </rPr>
      <t xml:space="preserve"> Выполнение обязательств по договору на технологическое присоединение с заявителем  (Договор №ОД-23/Д-010 от 10.02.2023г.) 1 этап выполнен в полном объеме в 2023г. Реализация 3 этапа титула запланирована на 2025 год/ Титул не выполнен в связи с прекращением деятельности предприятия в качестве ТСО</t>
    </r>
  </si>
  <si>
    <t>СЗ С/744 от 14.10.2024 Выполнение обязательств по договору на технологическое присоединение с заявителем  (Договор №ОД-24/Д-279 от 05.09.2024г.)  Титул выполнен в 2025г.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</si>
  <si>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в ИПР 2025г.(АОТС от 26.01.24)/Титул не выполнен в связи с прекращением деятельности предприятия в качестве ТСО</t>
  </si>
  <si>
    <t>СЗ С/639 от 28.07.23 Мероприятия по технологическому присоединению (ООО «МВМ Инжиниринг» № 22/З-385 от 10.06.2022 г.; №22/З-379 от 10.06.2022г)  Титул выполнен в 2025г.</t>
  </si>
  <si>
    <t>СЗ С/268 от 23.03.2025 Выполнение обязательств по договору на технологическое присоединение с заявителем  (Договор ОД-17/Д-086 от 20.09.2019г.)/  Титул выполнен в 2025г.</t>
  </si>
  <si>
    <t>С/З №С/691 от 19.08.25 мероприятия по технологическому присоединению (ИП Карнаухов А.А. 23/Д-450 от 05.09.23; ИП Карнаухова О.С. 23/З-451 от 05.09.23)/  Титул выполнен в 2025г.</t>
  </si>
  <si>
    <t>С/З №С/747 от 09.09.25 мероприятия по технологическому присоединению (Шмарева О.А. № 24/З-283 от 09.07.2024 г.)/  Титул выполнен в 2025г.</t>
  </si>
  <si>
    <t>Мероприятия по технологическому присоединению МОУ «СОШ «ТЦО им. Петрова В.Я. № ОД-21/Д-059 от 12.04.2021г     // СЗ С/421 от 19.07.2021// Титул выполнен в 2025г.</t>
  </si>
  <si>
    <t>СЗ № С/933 от 24.10.2023 Мероприятия по технологическому присоединению (Титова А.А. № 23/Д-146 от 03.04.2023г., Славов М.М.№23/Д-204 от 04.05.2023г.)/  Титул выполнен в 2025г.</t>
  </si>
  <si>
    <t>С/З №С/413 от 25.04.25 мероприятия по технологическому присоединению (ИП Соловьева Ю.М.  24/Д-210 от 24.06.2024г.)/ Титул выполнен в 2025г.</t>
  </si>
  <si>
    <t>СЗ С/658 от 08.07.2022 (Хромов А.Ю. 21/Д-633 от 26.11.2021)/ Титул выполнен в 2025г.</t>
  </si>
  <si>
    <t>СЗ № С/65 от 30.01.2025 Мероприятия по технологическому присоединению (Епихина Р.В. № 22/Д-431 от 11.07.2022 г.) Титул не выполнен в связи с прекращением деятельности предприятия в качестве ТСО</t>
  </si>
  <si>
    <t>СЗ № С/67  от 30.01.25 Мероприятия по технологическому присоединению ( ООО "Парадиз "ОД-№ 24/Д-067 от 18.05.2024 г.)/ Титул выполнен в 2025г.</t>
  </si>
  <si>
    <t>СЗ № С/329  от 24.04.24 Мероприятия по технологическому присоединению (ООО Опека-групп 23/Д-232 от 02.06.23)/ ввод объекта состоялся в 2025г</t>
  </si>
  <si>
    <t>АОТС от 26.01.24/ Титул не выполнен в связи с прекращением деятельности предприятия в качестве ТСО</t>
  </si>
  <si>
    <t>В связи с отсутствием тарифных источников, строительство титула перенесено на 2025г. (ДВ от 05.02.2024)/ Титул выполнен в 2025г.</t>
  </si>
  <si>
    <t>Титул введен в 2025г</t>
  </si>
  <si>
    <t>/ Титул не выполнен в связи с прекращением деятельности предприятия в качестве ТСО</t>
  </si>
  <si>
    <t>СЗ с/69 от 31.01.2024 (Сорокина Д.А., Кирпичников Р.И.; И.А. 23/Д-365 от 17.08.23)/ Титул не выполнен в связи с прекращением деятельности предприятия в качестве ТСО</t>
  </si>
  <si>
    <t xml:space="preserve">СЗ № С/558 от 06.08.2024 Мероприятия по технологическому присоединению (Черкашина И.В. № 22/Д-661 от 16.10.2022г.)/ Титул не выполнен в связи с прекращением деятельности предприятия в качестве ТСО </t>
  </si>
  <si>
    <t xml:space="preserve">СЗ № С/1034 от 20.11.2023 Мероприятия по технологическому присоединению (Ковальчук Р.А.  23/З-084 от 07.03.2023г.)/ Титул не выполнен в связи с прекращением деятельности предприятия в качестве ТСО </t>
  </si>
  <si>
    <t>СЗ С/658 от 08.07.2022 Мероприятия по технологическому присоединению (Хромов А.Ю. 21/Д-633 от 26.11.2021)/ Титул не выполнен в связи с прекращением деятельности предприятия в качестве ТСО</t>
  </si>
  <si>
    <t>СЗ № С/78 от 02.02.2024 Мероприятия по технологическому присоединению (Романов А.Б. 21/Д-064 от 25.03.2021г.)/ Титул не выполнен в связи с прекращением деятельности предприятия в качестве ТСО</t>
  </si>
  <si>
    <t>СЗ №С/836 от 07.11.24 Мероприятия по технологическому присоединению( Осипов Д.В.  ОД-№ 23/Д-159 от 25.04.2023 г.)/ Титул не выполнен в связи с прекращением деятельности предприятия в качестве ТСО</t>
  </si>
  <si>
    <t>СЗ С/867 от 06.11.2025  мероприятия по технологическому присоединению (Бродоцкая М.А. 21-Д-439  от 22.08.2021)/ Титул не выполнен в связи с прекращением деятельности предприятия в качестве ТСО</t>
  </si>
  <si>
    <t>СЗ С/901 от 21.11.2025  Мероприятия по технологическому присоединению  (Агаева Л.А.. № 22/Д-122 от 29.03.2022 г.)/ Титул выполнен в 2025г.</t>
  </si>
  <si>
    <t>В связи с исполнением АО в 2023г по внеплановым работам, связанными с технологическим присоединением, титул перенесен в ИПР 2025г.(АОТС 26.01.2024)/ Титул не выполнен в связи с прекращением деятельности предприятия в качестве ТСО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</si>
  <si>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28.03.24)/ Титул не выполнен в связи с прекращением деятельности предприятия в качестве ТСО</t>
  </si>
  <si>
    <t>В связи с отсутствием тарифных источников, строительство титула перенесено в ИПР 2025-2029гг. (АТО 10.06.2022)/ Планируются работы за счет иного источника (компенсация ЛЭ) в 2024г / Титул выполнен в 2025г.</t>
  </si>
  <si>
    <t>СЗ №С/320 от 15.06.21/ Мероприятия по технологическому присоединению  (ООО «ТРД» 20/Д-512 от 25.11.20)  / Титул выполнен в 2025г.</t>
  </si>
  <si>
    <t>СЗ  С/614 от 18.07.2023   Мероприятия по технологическому присоединению (Мкртчян А.С. ОД-20/Д-239 от 03.07.20 г.) / Титул выполнен в 2025г.</t>
  </si>
  <si>
    <t>/ Титул выполнен в 2025г.</t>
  </si>
  <si>
    <t>СЗ №С/320 от 15.06.21/ Титул выполнен в 2025г.</t>
  </si>
  <si>
    <t xml:space="preserve"> СЗ №С/956 от 30.10.2023/ Титул выполнен в 2025г.</t>
  </si>
  <si>
    <t>СЗ С/412 от 25.04.2025  Мероприятия по технологическому присоединению  (Коротких А.И. № 23/Д-648 от 29.01.2024 г.)/ Титул выполнен в 2025г.</t>
  </si>
  <si>
    <t>СЗ С/411 от 25.04.2025  Мероприятия по технологическому присоединению  (Фролова Д.Н. № 22/Д-049 от 18.02.2022 г.)/ Титул выполнен в 2025г.</t>
  </si>
  <si>
    <t>СЗ С/517 от 04.06.2025  Мероприятия по технологическому присоединению (Котенкова И.А., № 24/Д-383 от 16.09.2024 г.)/ Титул не выполнен в связи с прекращением деятельности предприятия в качестве ТСО</t>
  </si>
  <si>
    <t>СЗ С/591 от 04.07.2025  Мероприятия по технологическому присоединению  (Бегеш С.В. № 24/Д-395 от 25.09.2024 г.)/ Титул выполнен в 2025г.</t>
  </si>
  <si>
    <t>СЗ С/608 от 11.07.2025  Мероприятия по технологическому присоединению  (Виноградова А.И., Хотулева С.В., Хотулев А.В. № 24/Д-251 от 08.07.2024 г.)/ Титул не выполнен в связи с прекращением деятельности предприятия в качестве ТСО</t>
  </si>
  <si>
    <t>СЗ № С/838 от 02.10.2023 Мероприятия по технологическому присоединению (Кулешов Д.А. 21/З-163 от 09.04.2021г.)   взамен J_1900000243  /Титул введен в 2024г, финансирование завершено в 2025г</t>
  </si>
  <si>
    <t>/Титул введен в 2024г, финансирование завершено  в 2025г</t>
  </si>
  <si>
    <t>титул начат в 2024г в связи с обращением заявителя на тех.присоединение ( Виноградова С.Г. 24/Д-012 от 02.02.24г.)/ Титул выполнен в 2025г.</t>
  </si>
  <si>
    <t>В связи с уточнением договоров ТП титул перенесен на 2024г.(АОТС от 26.01.24) / Титул выполнен в 2025г.</t>
  </si>
  <si>
    <t xml:space="preserve"> СЗ №С/85 от 05.02.2024/ Титул выполнен в 2025г.</t>
  </si>
  <si>
    <t>СЗ № С/910 от 03.12.2024 Мероприятия по технологическому присоединению  (Амелина И.О. № 23/Д-346 от 27.07.2023г.)/ Титул выполнен в 2025г.</t>
  </si>
  <si>
    <t>СЗ № С/1000 от 28.12.2024 Мероприятия по технологическому присоединению (СергеевВ.Н. № ОД-23/Д-516 от 30.11.2023 г.)/ Титул выполнен в 2025г.</t>
  </si>
  <si>
    <t>СЗ № С/14-1 от 16.01.2025 Мероприятия по технологическому присоединению (Кравцова В.В. № ОД-23/Д-359 от 15.08.2023 г.)/ Титул выполнен в 2025г.</t>
  </si>
  <si>
    <t>СЗ №С/67 от 30.01.25 Мероприятия по технологическому присоединению  ( ООО "Парадиз" ОД-№ 24/Д-067 от 18.05.2024 г.)/ Титул выполнен в 2025г.</t>
  </si>
  <si>
    <t>СЗ № С/68 от30.01.2025 Мероприятия по технологическому присоединению  (Новикова Н.Н. № 23/Д-461 от 25.09.2023г.)/ Титул выполнен в 2025г.</t>
  </si>
  <si>
    <t>СЗ №С/227 от 14.03.25 Мероприятия по технологическому присоединению  ( ИП Афанасьев В.В., ИП Муравьев А.А. ОД-№ 23/Д-117 от 11.04.2023 г.)/ Титул выполнен в 2025г.</t>
  </si>
  <si>
    <t>С/З №С/158 от 24.02.25 Мероприятия по технологическому присоединению  ( ИП Черных С.Б. ОД-№ 24/Д-141 от 06.05.2024 г.)/ Титул выполнен в 2025г.</t>
  </si>
  <si>
    <t>Титул начат в 2024г.В связи с выполнением мероприятий по технологическому присоединению ( Иванова Н.С.  23/Д-500 от 26.10.23г)/ Титул выполнен в 2025г.</t>
  </si>
  <si>
    <t>Производственная необходимость СЗ №С/498 от 30.06.2020// Титул не выполнен в связи с прекращением деятельности предприятия в качестве ТСО</t>
  </si>
  <si>
    <t>В связи с отсутствием тарифных источников, строительство титула перенесено в  2023г. (АТО 28.02.2022)/// Титул не выполнен в связи с прекращением деятельности предприятия в качестве ТСО</t>
  </si>
  <si>
    <t>СЗ С/546 от 28.06.23  Мероприятия по технологическому присоединению (ООО "Татнефть-АЗС-Северо-Запад" 22/Д-559 от 06.09.22)/ титул введен в 2024г, / финансирование завершено в 2025г</t>
  </si>
  <si>
    <t>СЗ №С/320 от 15.06.21/ мероприятия по технологическому присоединению ( ИП Матвеев  20/Д-319 от 17.08.20)/ Титул не выполнен в связи с прекращением деятельности предприятия в качестве ТСО</t>
  </si>
  <si>
    <t>СЗ №С/320 от 15.06.21/ мероприятия по технологическому присоединению  (Соловьев С.С. ОД-19/Д-373 от 01.08.2019)/ Титул не выполнен в связи с прекращением деятельности предприятия в качестве ТСО</t>
  </si>
  <si>
    <t>СЗ С/552 от 30.06.23  Мероприятия по технологическому присоединению ( Ип Колесник И.В., ИП Левашин В.Н. 23/Д-242 от 02.06.23)/ Титул выполнен в 2025г.</t>
  </si>
  <si>
    <t>СЗ С/581 от 07.07.23 Мероприятия по технологическому присоединению (ИП Наумов Д.Ю. 21/Д-613 от 01.12.2021) // Титул выполнен в 2025г.</t>
  </si>
  <si>
    <t>СЗ С/221 от 21.03.23  Мероприятия по технологическому присоединению (ИП Сукиасян Т.М., ИП Оганисян Г.Г., ИП Лыкова К.А.  22/Д-551 от  10.08.22 г.) /Погашение задолженности в рамках ликвидационной комиссии</t>
  </si>
  <si>
    <t>С/З №С/554 от 06.08.24 Мероприятия по технологическому присоединению (ООО "СпецЛимТранс" 24/Д-149 от 07.05.24)// Титул выполнен в 2025г.</t>
  </si>
  <si>
    <t>С/З №С/918от 05.12.24 Мероприятия по технологическому присоединению  (СПБ ГБУ ДО СШОР "Знамя" ОД-№24/Д-051 от 25.03.24 г.)/ Титул не выполнен в связи с прекращением деятельности предприятия в качестве ТСО</t>
  </si>
  <si>
    <t>СЗ №С/868 от 06.11.2025  мероприятия по технологическому присоединению (Ясаншев В.С. 24-Д-535 от 12.12.2024)// Титул выполнен в 2025г.</t>
  </si>
  <si>
    <t>Мероприятия по технологическому присоединению, («Токсовская баня» 18/Д-010 )// Титул выполнен в 2025г.</t>
  </si>
  <si>
    <t>СЗ С/646-1 от 01.08.2025г// Титул выполнен в 2025г.</t>
  </si>
  <si>
    <t>С/З №С/414 от 25.04.25 мероприятия по технологическому присоединению (Пугачева Л.М. 22/Д-482 от 21.07.2022г.)// Титул выполнен в 2025г.</t>
  </si>
  <si>
    <t>С/З №С/413 от 25.04.25 мероприятия по технологическому присоединению (ИП Соловьева Ю.М.  24/Д-210 от 24.06.2024г.)// Титул выполнен в 2025г.</t>
  </si>
  <si>
    <t>С/З №С/ от 28.04.25 мероприятия по технологическому присоединению (НКО БФ Приют для животных Вера-Надежда-Любовь 24/Д-506 от 25.11.24)// Титул выполнен в 2025г.</t>
  </si>
  <si>
    <t>СЗ С/7325 от 31.08.23 Мероприятия по технологическому присоединению (ООО «Синай» 22/Д-380, 22/Д-381, 22/Д-382,  22/Д-383, 22/д-384 от 27.06.2022 г.)// Титул выполнен в 2025г.</t>
  </si>
  <si>
    <t>СЗ С/249 от 29.03.2023 Выполнение обязательств по договору на технологическое присоединение с заявителем (Договор №ОД-22/Д-585 от 27.03.2023г.)// Титул выполнен в 2025г.</t>
  </si>
  <si>
    <t>СЗ № С/1053 от 23.11.2023 Мероприятия по технологическому присоединению  (ИП Сукиасян Р.М., Грещук М.Н. ОД-23/Д-548 от 09.11.23 г.)// Титул выполнен в 2025г.</t>
  </si>
  <si>
    <t>СЗ С/222 от 21.03.23  Мероприятия по технологическому присоединению (ООО «Дорога Жизни»  22/З-779 от  29.12.22 г.)/ Титул не выполнен в связи с прекращением деятельности предприятия в качестве ТСО</t>
  </si>
  <si>
    <t>С/З №С/789 от 25.10.24 Мероприятия по технологическому присоединению (ИП Жарова Е.В. ОД-№24/Д-212 от 07.06.24 г.)/ Титул выполнен в 2025г.</t>
  </si>
  <si>
    <t>СЗ № С/65 от30.01.2025 Мероприятия по технологическому присоединению  (Епихина Р.В. № 22/Д-431 от 11.07.2022 г.)/ Титул не выполнен в связи с прекращением деятельности предприятия в качестве ТСО</t>
  </si>
  <si>
    <t>С/З №С/66 от 30.01.25 Мероприятия по технологическому присоединению  ( ООО "Александр" ОД-№ 23/Д-583 от 18.12.2023 г.)/ Титул выполнен в 2025г.</t>
  </si>
  <si>
    <t>СЗ № С/228 от 14.03.2025 Мероприятия по технологическому присоединению (Цлаф М.Л. № 24/Д-238 от 24.06.2024 г.)/ Титул выполнен в 2025г.</t>
  </si>
  <si>
    <t>СЗ №С/229 от 14.03.25 Мероприятия по технологическому присоединению (Некрасова А.В.  24/Д-001 от 02.02.2024г.)/ Титул выполнен в 2025г.</t>
  </si>
  <si>
    <t>С/З №С/230 от 14.03.25 мероприятия по технологическому присоединению (ИП Исаенков В.В. 24/Д-578 от 19.12.24)/ Титул выполнен в 2025г.</t>
  </si>
  <si>
    <t>С/З №С/350 от 16.04.25 мероприятия по технологическому присоединению  ( ООО «РосЭнергоСистемы» 22/Д-063  от 21.03.2022г)/ Титул выполнен в 2025г.</t>
  </si>
  <si>
    <t>Договор лизинга №14957-СПб-24-АМ-Л от 24.05.24/ В связи с ликвидацией предприятия договор лизинга закрыт досрочно в 2025г</t>
  </si>
  <si>
    <t>Производственная необходимость/ Титул не выполнен в связи с прекращением деятельности предприятия в качестве ТСО</t>
  </si>
  <si>
    <t>Договор лизинга №14958-СПб-24-АМ-Л от 24.05.24/ В связи с ликвидацией предприятия договор лизинга закрыт досрочно в 2025г</t>
  </si>
  <si>
    <t>договор лизинга от 16.05.23г. №ЛД-78-3307/23/ В связи с ликвидацией предприятия договор лизинга закрыт досрочно в 2025г</t>
  </si>
  <si>
    <t>договор лизинга от 27.10.23г. №47055-СБП-23-АМ-Л/</t>
  </si>
  <si>
    <t>Договор лизинга  №14959-СПб-24-АМ-Л от 24.05.24/ В связи с ликвидацией предприятия договор лизинга закрыт досрочно в 2025г</t>
  </si>
  <si>
    <t>Договор лизинга  №14960-СПб-24-АМ-Л от 24.05.24/ В связи с ликвидацией предприятия договор лизинга закрыт досрочно в 2025г</t>
  </si>
  <si>
    <t>1.1.1.3.6</t>
  </si>
  <si>
    <t>1.1.1.3.7</t>
  </si>
  <si>
    <t>1.1.1.3.8</t>
  </si>
  <si>
    <t>1.1.1.3.9</t>
  </si>
  <si>
    <t>1.2.1.1.2</t>
  </si>
  <si>
    <t>1.2.1.1.7</t>
  </si>
  <si>
    <t>1.2.1.1.8</t>
  </si>
  <si>
    <t>1.2.1.1.9</t>
  </si>
  <si>
    <t>1.2.1.1.10</t>
  </si>
  <si>
    <t>1.2.1.1.11</t>
  </si>
  <si>
    <t>1.2.1.1.12</t>
  </si>
  <si>
    <t>1.2.2.1.2</t>
  </si>
  <si>
    <t>1.2.2.1.3</t>
  </si>
  <si>
    <t>1.2.2.1.4</t>
  </si>
  <si>
    <t>1.2.2.1.6</t>
  </si>
  <si>
    <t>1.2.2.1.7</t>
  </si>
  <si>
    <t>1.2.2.1.9</t>
  </si>
  <si>
    <t>1.2.2.1.10</t>
  </si>
  <si>
    <t>1.2.2.1.11</t>
  </si>
  <si>
    <t>1.2.2.1.28</t>
  </si>
  <si>
    <t>1.2.2.1.29</t>
  </si>
  <si>
    <t>1.2.2.1.30</t>
  </si>
  <si>
    <t>1.2.2.1.31</t>
  </si>
  <si>
    <t>1.2.2.1.32</t>
  </si>
  <si>
    <t>1.2.2.1.33</t>
  </si>
  <si>
    <t>1.2.2.1.34</t>
  </si>
  <si>
    <t>1.2.2.1.35</t>
  </si>
  <si>
    <t>1.2.2.1.36</t>
  </si>
  <si>
    <t>1.2.2.1.37</t>
  </si>
  <si>
    <t>1.2.2.1.38</t>
  </si>
  <si>
    <t>1.2.2.1.39</t>
  </si>
  <si>
    <t>1.2.2.1.40</t>
  </si>
  <si>
    <t>1.2.2.1.41</t>
  </si>
  <si>
    <t>1.2.2.1.42</t>
  </si>
  <si>
    <t>1.2.2.1.43</t>
  </si>
  <si>
    <t>1.4.1</t>
  </si>
  <si>
    <t>1.4.2</t>
  </si>
  <si>
    <t>1.4.3</t>
  </si>
  <si>
    <t>1.4.6</t>
  </si>
  <si>
    <t>1.4.7</t>
  </si>
  <si>
    <t>1.4.8</t>
  </si>
  <si>
    <t>1.4.13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</si>
  <si>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</si>
  <si>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</si>
  <si>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</si>
  <si>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</si>
  <si>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</si>
  <si>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</si>
  <si>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</si>
  <si>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</si>
  <si>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1.4.29</t>
  </si>
  <si>
    <t>1.6.2</t>
  </si>
  <si>
    <t>1.6.6</t>
  </si>
  <si>
    <t>к приказу Минэнерго России</t>
  </si>
  <si>
    <t>от 25 апреля 2018 г. № 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</si>
</sst>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6" fillId="0" borderId="0"/>
  </cellStyleXfs>
  <cellXfs count="65">
    <xf numFmtId="0" fontId="0" fillId="0" borderId="0" xfId="0"/>
    <xf numFmtId="2" fontId="1" fillId="0" borderId="2" xfId="0" applyNumberFormat="1" applyFont="1" applyFill="1" applyBorder="1" applyAlignment="1">
      <alignment horizontal="center" vertical="center"/>
    </xf>
    <xf numFmtId="49" fontId="1" fillId="0" borderId="2" xfId="2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/>
    </xf>
    <xf numFmtId="2" fontId="4" fillId="0" borderId="2" xfId="1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49" fontId="1" fillId="0" borderId="2" xfId="2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right" wrapText="1"/>
    </xf>
    <xf numFmtId="0" fontId="1" fillId="0" borderId="0" xfId="0" applyNumberFormat="1" applyFont="1" applyFill="1" applyBorder="1" applyAlignment="1">
      <alignment horizontal="right" vertical="top" wrapText="1"/>
    </xf>
    <xf numFmtId="0" fontId="1" fillId="0" borderId="0" xfId="0" applyNumberFormat="1" applyFont="1" applyFill="1" applyBorder="1" applyAlignment="1">
      <alignment horizontal="right" vertical="top" wrapText="1"/>
    </xf>
    <xf numFmtId="0" fontId="1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right"/>
    </xf>
    <xf numFmtId="0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/>
    <xf numFmtId="0" fontId="1" fillId="0" borderId="0" xfId="0" applyNumberFormat="1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center" vertical="top"/>
    </xf>
    <xf numFmtId="49" fontId="1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/>
    </xf>
    <xf numFmtId="49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2" xfId="2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49" fontId="1" fillId="0" borderId="2" xfId="2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  <protection locked="0"/>
    </xf>
    <xf numFmtId="49" fontId="4" fillId="0" borderId="2" xfId="2" applyNumberFormat="1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left" vertical="center" wrapText="1"/>
    </xf>
    <xf numFmtId="2" fontId="4" fillId="0" borderId="2" xfId="2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1" fontId="5" fillId="0" borderId="2" xfId="0" applyNumberFormat="1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justify" vertical="center"/>
    </xf>
    <xf numFmtId="0" fontId="7" fillId="0" borderId="2" xfId="0" quotePrefix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/>
    </xf>
    <xf numFmtId="49" fontId="7" fillId="0" borderId="2" xfId="2" applyNumberFormat="1" applyFont="1" applyFill="1" applyBorder="1" applyAlignment="1">
      <alignment horizontal="center" vertical="center" wrapText="1"/>
    </xf>
    <xf numFmtId="2" fontId="5" fillId="0" borderId="2" xfId="1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49" fontId="4" fillId="0" borderId="2" xfId="1" applyNumberFormat="1" applyFont="1" applyFill="1" applyBorder="1" applyAlignment="1">
      <alignment horizontal="center"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 wrapText="1"/>
    </xf>
    <xf numFmtId="49" fontId="8" fillId="0" borderId="2" xfId="1" applyNumberFormat="1" applyFont="1" applyFill="1" applyBorder="1" applyAlignment="1">
      <alignment horizontal="center" vertical="center"/>
    </xf>
    <xf numFmtId="49" fontId="8" fillId="0" borderId="2" xfId="1" applyNumberFormat="1" applyFont="1" applyFill="1" applyBorder="1" applyAlignment="1">
      <alignment horizontal="center" vertical="center" wrapText="1"/>
    </xf>
    <xf numFmtId="0" fontId="8" fillId="0" borderId="2" xfId="1" applyNumberFormat="1" applyFont="1" applyFill="1" applyBorder="1" applyAlignment="1">
      <alignment horizontal="center" vertical="center"/>
    </xf>
    <xf numFmtId="2" fontId="8" fillId="0" borderId="2" xfId="1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1" fillId="0" borderId="2" xfId="1" applyNumberFormat="1" applyFont="1" applyFill="1" applyBorder="1" applyAlignment="1">
      <alignment horizontal="center" vertical="center"/>
    </xf>
    <xf numFmtId="0" fontId="1" fillId="0" borderId="2" xfId="3" applyNumberFormat="1" applyFont="1" applyFill="1" applyBorder="1" applyAlignment="1" applyProtection="1">
      <alignment horizontal="center" vertical="center" wrapText="1"/>
      <protection locked="0"/>
    </xf>
    <xf numFmtId="2" fontId="4" fillId="0" borderId="2" xfId="1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right" textRotation="90" wrapText="1"/>
    </xf>
    <xf numFmtId="0" fontId="1" fillId="0" borderId="2" xfId="0" applyNumberFormat="1" applyFont="1" applyFill="1" applyBorder="1" applyAlignment="1">
      <alignment horizontal="center" wrapText="1"/>
    </xf>
  </cellXfs>
  <cellStyles count="4">
    <cellStyle name="Обычный" xfId="0" builtinId="0"/>
    <cellStyle name="Обычный 17" xfId="3"/>
    <cellStyle name="Обычный 7" xfId="1"/>
    <cellStyle name="Обычный 7 13" xfId="2"/>
  </cellStyles>
  <dxfs count="326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6" tint="0.59996337778862885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D9D9D9"/>
        </patternFill>
      </fill>
    </dxf>
    <dxf>
      <fill>
        <patternFill>
          <bgColor theme="3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6" tint="0.59996337778862885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00B0F0"/>
        </patternFill>
      </fill>
    </dxf>
    <dxf>
      <fill>
        <patternFill>
          <bgColor rgb="FFCCFF33"/>
        </patternFill>
      </fill>
    </dxf>
    <dxf>
      <fill>
        <patternFill>
          <bgColor rgb="FFCC99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6" tint="0.59996337778862885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D9D9D9"/>
        </patternFill>
      </fill>
    </dxf>
    <dxf>
      <fill>
        <patternFill>
          <bgColor rgb="FFD9D9D9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3" tint="0.79998168889431442"/>
        </patternFill>
      </fill>
    </dxf>
    <dxf>
      <fill>
        <patternFill>
          <bgColor rgb="FFFFFFCC"/>
        </patternFill>
      </fill>
    </dxf>
    <dxf>
      <fill>
        <patternFill>
          <bgColor rgb="FFFFFF00"/>
        </patternFill>
      </fill>
    </dxf>
    <dxf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color theme="0"/>
      </font>
      <fill>
        <patternFill>
          <fgColor theme="0"/>
        </patternFill>
      </fill>
      <border>
        <vertical/>
        <horizontal/>
      </border>
    </dxf>
    <dxf>
      <fill>
        <patternFill>
          <bgColor rgb="FFD9D9D9"/>
        </patternFill>
      </fill>
    </dxf>
    <dxf>
      <fill>
        <patternFill>
          <bgColor theme="3" tint="0.59996337778862885"/>
        </patternFill>
      </fill>
    </dxf>
    <dxf>
      <fill>
        <patternFill>
          <bgColor theme="0" tint="-0.14996795556505021"/>
        </patternFill>
      </fill>
    </dxf>
    <dxf>
      <fill>
        <patternFill>
          <bgColor theme="6" tint="0.59996337778862885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46"/>
  <sheetViews>
    <sheetView tabSelected="1" zoomScale="60" zoomScaleNormal="60" workbookViewId="0">
      <selection activeCell="A2" sqref="A2"/>
    </sheetView>
  </sheetViews>
  <sheetFormatPr defaultColWidth="9.140625" defaultRowHeight="15.75" x14ac:dyDescent="0.25"/>
  <cols>
    <col min="1" max="1" width="13.42578125" style="3" customWidth="1"/>
    <col min="2" max="2" width="59" style="3" customWidth="1"/>
    <col min="3" max="3" width="18" style="3" customWidth="1"/>
    <col min="4" max="4" width="11" style="3" customWidth="1"/>
    <col min="5" max="6" width="7.5703125" style="3" customWidth="1"/>
    <col min="7" max="7" width="9.5703125" style="3" customWidth="1"/>
    <col min="8" max="8" width="7.5703125" style="3" customWidth="1"/>
    <col min="9" max="9" width="9.5703125" style="3" customWidth="1"/>
    <col min="10" max="11" width="7.5703125" style="3" customWidth="1"/>
    <col min="12" max="12" width="8.85546875" style="3" bestFit="1" customWidth="1"/>
    <col min="13" max="13" width="9.7109375" style="3" customWidth="1"/>
    <col min="14" max="14" width="12.5703125" style="3" bestFit="1" customWidth="1"/>
    <col min="15" max="15" width="9.42578125" style="3" bestFit="1" customWidth="1"/>
    <col min="16" max="16" width="12.5703125" style="3" bestFit="1" customWidth="1"/>
    <col min="17" max="17" width="10.85546875" style="3" bestFit="1" customWidth="1"/>
    <col min="18" max="18" width="12.5703125" style="3" bestFit="1" customWidth="1"/>
    <col min="19" max="19" width="10.85546875" style="3" bestFit="1" customWidth="1"/>
    <col min="20" max="20" width="12.5703125" style="3" bestFit="1" customWidth="1"/>
    <col min="21" max="21" width="10.5703125" style="3" bestFit="1" customWidth="1"/>
    <col min="22" max="22" width="12.5703125" style="3" bestFit="1" customWidth="1"/>
    <col min="23" max="23" width="11.140625" style="3" customWidth="1"/>
    <col min="24" max="24" width="59.42578125" style="18" customWidth="1"/>
    <col min="25" max="251" width="9.140625" style="3"/>
    <col min="252" max="252" width="7.140625" style="3" customWidth="1"/>
    <col min="253" max="253" width="22.5703125" style="3" customWidth="1"/>
    <col min="254" max="254" width="12" style="3" customWidth="1"/>
    <col min="255" max="264" width="7.5703125" style="3" customWidth="1"/>
    <col min="265" max="274" width="6.5703125" style="3" customWidth="1"/>
    <col min="275" max="275" width="11.5703125" style="3" customWidth="1"/>
    <col min="276" max="507" width="9.140625" style="3"/>
    <col min="508" max="508" width="7.140625" style="3" customWidth="1"/>
    <col min="509" max="509" width="22.5703125" style="3" customWidth="1"/>
    <col min="510" max="510" width="12" style="3" customWidth="1"/>
    <col min="511" max="520" width="7.5703125" style="3" customWidth="1"/>
    <col min="521" max="530" width="6.5703125" style="3" customWidth="1"/>
    <col min="531" max="531" width="11.5703125" style="3" customWidth="1"/>
    <col min="532" max="763" width="9.140625" style="3"/>
    <col min="764" max="764" width="7.140625" style="3" customWidth="1"/>
    <col min="765" max="765" width="22.5703125" style="3" customWidth="1"/>
    <col min="766" max="766" width="12" style="3" customWidth="1"/>
    <col min="767" max="776" width="7.5703125" style="3" customWidth="1"/>
    <col min="777" max="786" width="6.5703125" style="3" customWidth="1"/>
    <col min="787" max="787" width="11.5703125" style="3" customWidth="1"/>
    <col min="788" max="1019" width="9.140625" style="3"/>
    <col min="1020" max="1020" width="7.140625" style="3" customWidth="1"/>
    <col min="1021" max="1021" width="22.5703125" style="3" customWidth="1"/>
    <col min="1022" max="1022" width="12" style="3" customWidth="1"/>
    <col min="1023" max="1032" width="7.5703125" style="3" customWidth="1"/>
    <col min="1033" max="1042" width="6.5703125" style="3" customWidth="1"/>
    <col min="1043" max="1043" width="11.5703125" style="3" customWidth="1"/>
    <col min="1044" max="1275" width="9.140625" style="3"/>
    <col min="1276" max="1276" width="7.140625" style="3" customWidth="1"/>
    <col min="1277" max="1277" width="22.5703125" style="3" customWidth="1"/>
    <col min="1278" max="1278" width="12" style="3" customWidth="1"/>
    <col min="1279" max="1288" width="7.5703125" style="3" customWidth="1"/>
    <col min="1289" max="1298" width="6.5703125" style="3" customWidth="1"/>
    <col min="1299" max="1299" width="11.5703125" style="3" customWidth="1"/>
    <col min="1300" max="1531" width="9.140625" style="3"/>
    <col min="1532" max="1532" width="7.140625" style="3" customWidth="1"/>
    <col min="1533" max="1533" width="22.5703125" style="3" customWidth="1"/>
    <col min="1534" max="1534" width="12" style="3" customWidth="1"/>
    <col min="1535" max="1544" width="7.5703125" style="3" customWidth="1"/>
    <col min="1545" max="1554" width="6.5703125" style="3" customWidth="1"/>
    <col min="1555" max="1555" width="11.5703125" style="3" customWidth="1"/>
    <col min="1556" max="1787" width="9.140625" style="3"/>
    <col min="1788" max="1788" width="7.140625" style="3" customWidth="1"/>
    <col min="1789" max="1789" width="22.5703125" style="3" customWidth="1"/>
    <col min="1790" max="1790" width="12" style="3" customWidth="1"/>
    <col min="1791" max="1800" width="7.5703125" style="3" customWidth="1"/>
    <col min="1801" max="1810" width="6.5703125" style="3" customWidth="1"/>
    <col min="1811" max="1811" width="11.5703125" style="3" customWidth="1"/>
    <col min="1812" max="2043" width="9.140625" style="3"/>
    <col min="2044" max="2044" width="7.140625" style="3" customWidth="1"/>
    <col min="2045" max="2045" width="22.5703125" style="3" customWidth="1"/>
    <col min="2046" max="2046" width="12" style="3" customWidth="1"/>
    <col min="2047" max="2056" width="7.5703125" style="3" customWidth="1"/>
    <col min="2057" max="2066" width="6.5703125" style="3" customWidth="1"/>
    <col min="2067" max="2067" width="11.5703125" style="3" customWidth="1"/>
    <col min="2068" max="2299" width="9.140625" style="3"/>
    <col min="2300" max="2300" width="7.140625" style="3" customWidth="1"/>
    <col min="2301" max="2301" width="22.5703125" style="3" customWidth="1"/>
    <col min="2302" max="2302" width="12" style="3" customWidth="1"/>
    <col min="2303" max="2312" width="7.5703125" style="3" customWidth="1"/>
    <col min="2313" max="2322" width="6.5703125" style="3" customWidth="1"/>
    <col min="2323" max="2323" width="11.5703125" style="3" customWidth="1"/>
    <col min="2324" max="2555" width="9.140625" style="3"/>
    <col min="2556" max="2556" width="7.140625" style="3" customWidth="1"/>
    <col min="2557" max="2557" width="22.5703125" style="3" customWidth="1"/>
    <col min="2558" max="2558" width="12" style="3" customWidth="1"/>
    <col min="2559" max="2568" width="7.5703125" style="3" customWidth="1"/>
    <col min="2569" max="2578" width="6.5703125" style="3" customWidth="1"/>
    <col min="2579" max="2579" width="11.5703125" style="3" customWidth="1"/>
    <col min="2580" max="2811" width="9.140625" style="3"/>
    <col min="2812" max="2812" width="7.140625" style="3" customWidth="1"/>
    <col min="2813" max="2813" width="22.5703125" style="3" customWidth="1"/>
    <col min="2814" max="2814" width="12" style="3" customWidth="1"/>
    <col min="2815" max="2824" width="7.5703125" style="3" customWidth="1"/>
    <col min="2825" max="2834" width="6.5703125" style="3" customWidth="1"/>
    <col min="2835" max="2835" width="11.5703125" style="3" customWidth="1"/>
    <col min="2836" max="3067" width="9.140625" style="3"/>
    <col min="3068" max="3068" width="7.140625" style="3" customWidth="1"/>
    <col min="3069" max="3069" width="22.5703125" style="3" customWidth="1"/>
    <col min="3070" max="3070" width="12" style="3" customWidth="1"/>
    <col min="3071" max="3080" width="7.5703125" style="3" customWidth="1"/>
    <col min="3081" max="3090" width="6.5703125" style="3" customWidth="1"/>
    <col min="3091" max="3091" width="11.5703125" style="3" customWidth="1"/>
    <col min="3092" max="3323" width="9.140625" style="3"/>
    <col min="3324" max="3324" width="7.140625" style="3" customWidth="1"/>
    <col min="3325" max="3325" width="22.5703125" style="3" customWidth="1"/>
    <col min="3326" max="3326" width="12" style="3" customWidth="1"/>
    <col min="3327" max="3336" width="7.5703125" style="3" customWidth="1"/>
    <col min="3337" max="3346" width="6.5703125" style="3" customWidth="1"/>
    <col min="3347" max="3347" width="11.5703125" style="3" customWidth="1"/>
    <col min="3348" max="3579" width="9.140625" style="3"/>
    <col min="3580" max="3580" width="7.140625" style="3" customWidth="1"/>
    <col min="3581" max="3581" width="22.5703125" style="3" customWidth="1"/>
    <col min="3582" max="3582" width="12" style="3" customWidth="1"/>
    <col min="3583" max="3592" width="7.5703125" style="3" customWidth="1"/>
    <col min="3593" max="3602" width="6.5703125" style="3" customWidth="1"/>
    <col min="3603" max="3603" width="11.5703125" style="3" customWidth="1"/>
    <col min="3604" max="3835" width="9.140625" style="3"/>
    <col min="3836" max="3836" width="7.140625" style="3" customWidth="1"/>
    <col min="3837" max="3837" width="22.5703125" style="3" customWidth="1"/>
    <col min="3838" max="3838" width="12" style="3" customWidth="1"/>
    <col min="3839" max="3848" width="7.5703125" style="3" customWidth="1"/>
    <col min="3849" max="3858" width="6.5703125" style="3" customWidth="1"/>
    <col min="3859" max="3859" width="11.5703125" style="3" customWidth="1"/>
    <col min="3860" max="4091" width="9.140625" style="3"/>
    <col min="4092" max="4092" width="7.140625" style="3" customWidth="1"/>
    <col min="4093" max="4093" width="22.5703125" style="3" customWidth="1"/>
    <col min="4094" max="4094" width="12" style="3" customWidth="1"/>
    <col min="4095" max="4104" width="7.5703125" style="3" customWidth="1"/>
    <col min="4105" max="4114" width="6.5703125" style="3" customWidth="1"/>
    <col min="4115" max="4115" width="11.5703125" style="3" customWidth="1"/>
    <col min="4116" max="4347" width="9.140625" style="3"/>
    <col min="4348" max="4348" width="7.140625" style="3" customWidth="1"/>
    <col min="4349" max="4349" width="22.5703125" style="3" customWidth="1"/>
    <col min="4350" max="4350" width="12" style="3" customWidth="1"/>
    <col min="4351" max="4360" width="7.5703125" style="3" customWidth="1"/>
    <col min="4361" max="4370" width="6.5703125" style="3" customWidth="1"/>
    <col min="4371" max="4371" width="11.5703125" style="3" customWidth="1"/>
    <col min="4372" max="4603" width="9.140625" style="3"/>
    <col min="4604" max="4604" width="7.140625" style="3" customWidth="1"/>
    <col min="4605" max="4605" width="22.5703125" style="3" customWidth="1"/>
    <col min="4606" max="4606" width="12" style="3" customWidth="1"/>
    <col min="4607" max="4616" width="7.5703125" style="3" customWidth="1"/>
    <col min="4617" max="4626" width="6.5703125" style="3" customWidth="1"/>
    <col min="4627" max="4627" width="11.5703125" style="3" customWidth="1"/>
    <col min="4628" max="4859" width="9.140625" style="3"/>
    <col min="4860" max="4860" width="7.140625" style="3" customWidth="1"/>
    <col min="4861" max="4861" width="22.5703125" style="3" customWidth="1"/>
    <col min="4862" max="4862" width="12" style="3" customWidth="1"/>
    <col min="4863" max="4872" width="7.5703125" style="3" customWidth="1"/>
    <col min="4873" max="4882" width="6.5703125" style="3" customWidth="1"/>
    <col min="4883" max="4883" width="11.5703125" style="3" customWidth="1"/>
    <col min="4884" max="5115" width="9.140625" style="3"/>
    <col min="5116" max="5116" width="7.140625" style="3" customWidth="1"/>
    <col min="5117" max="5117" width="22.5703125" style="3" customWidth="1"/>
    <col min="5118" max="5118" width="12" style="3" customWidth="1"/>
    <col min="5119" max="5128" width="7.5703125" style="3" customWidth="1"/>
    <col min="5129" max="5138" width="6.5703125" style="3" customWidth="1"/>
    <col min="5139" max="5139" width="11.5703125" style="3" customWidth="1"/>
    <col min="5140" max="5371" width="9.140625" style="3"/>
    <col min="5372" max="5372" width="7.140625" style="3" customWidth="1"/>
    <col min="5373" max="5373" width="22.5703125" style="3" customWidth="1"/>
    <col min="5374" max="5374" width="12" style="3" customWidth="1"/>
    <col min="5375" max="5384" width="7.5703125" style="3" customWidth="1"/>
    <col min="5385" max="5394" width="6.5703125" style="3" customWidth="1"/>
    <col min="5395" max="5395" width="11.5703125" style="3" customWidth="1"/>
    <col min="5396" max="5627" width="9.140625" style="3"/>
    <col min="5628" max="5628" width="7.140625" style="3" customWidth="1"/>
    <col min="5629" max="5629" width="22.5703125" style="3" customWidth="1"/>
    <col min="5630" max="5630" width="12" style="3" customWidth="1"/>
    <col min="5631" max="5640" width="7.5703125" style="3" customWidth="1"/>
    <col min="5641" max="5650" width="6.5703125" style="3" customWidth="1"/>
    <col min="5651" max="5651" width="11.5703125" style="3" customWidth="1"/>
    <col min="5652" max="5883" width="9.140625" style="3"/>
    <col min="5884" max="5884" width="7.140625" style="3" customWidth="1"/>
    <col min="5885" max="5885" width="22.5703125" style="3" customWidth="1"/>
    <col min="5886" max="5886" width="12" style="3" customWidth="1"/>
    <col min="5887" max="5896" width="7.5703125" style="3" customWidth="1"/>
    <col min="5897" max="5906" width="6.5703125" style="3" customWidth="1"/>
    <col min="5907" max="5907" width="11.5703125" style="3" customWidth="1"/>
    <col min="5908" max="6139" width="9.140625" style="3"/>
    <col min="6140" max="6140" width="7.140625" style="3" customWidth="1"/>
    <col min="6141" max="6141" width="22.5703125" style="3" customWidth="1"/>
    <col min="6142" max="6142" width="12" style="3" customWidth="1"/>
    <col min="6143" max="6152" width="7.5703125" style="3" customWidth="1"/>
    <col min="6153" max="6162" width="6.5703125" style="3" customWidth="1"/>
    <col min="6163" max="6163" width="11.5703125" style="3" customWidth="1"/>
    <col min="6164" max="6395" width="9.140625" style="3"/>
    <col min="6396" max="6396" width="7.140625" style="3" customWidth="1"/>
    <col min="6397" max="6397" width="22.5703125" style="3" customWidth="1"/>
    <col min="6398" max="6398" width="12" style="3" customWidth="1"/>
    <col min="6399" max="6408" width="7.5703125" style="3" customWidth="1"/>
    <col min="6409" max="6418" width="6.5703125" style="3" customWidth="1"/>
    <col min="6419" max="6419" width="11.5703125" style="3" customWidth="1"/>
    <col min="6420" max="6651" width="9.140625" style="3"/>
    <col min="6652" max="6652" width="7.140625" style="3" customWidth="1"/>
    <col min="6653" max="6653" width="22.5703125" style="3" customWidth="1"/>
    <col min="6654" max="6654" width="12" style="3" customWidth="1"/>
    <col min="6655" max="6664" width="7.5703125" style="3" customWidth="1"/>
    <col min="6665" max="6674" width="6.5703125" style="3" customWidth="1"/>
    <col min="6675" max="6675" width="11.5703125" style="3" customWidth="1"/>
    <col min="6676" max="6907" width="9.140625" style="3"/>
    <col min="6908" max="6908" width="7.140625" style="3" customWidth="1"/>
    <col min="6909" max="6909" width="22.5703125" style="3" customWidth="1"/>
    <col min="6910" max="6910" width="12" style="3" customWidth="1"/>
    <col min="6911" max="6920" width="7.5703125" style="3" customWidth="1"/>
    <col min="6921" max="6930" width="6.5703125" style="3" customWidth="1"/>
    <col min="6931" max="6931" width="11.5703125" style="3" customWidth="1"/>
    <col min="6932" max="7163" width="9.140625" style="3"/>
    <col min="7164" max="7164" width="7.140625" style="3" customWidth="1"/>
    <col min="7165" max="7165" width="22.5703125" style="3" customWidth="1"/>
    <col min="7166" max="7166" width="12" style="3" customWidth="1"/>
    <col min="7167" max="7176" width="7.5703125" style="3" customWidth="1"/>
    <col min="7177" max="7186" width="6.5703125" style="3" customWidth="1"/>
    <col min="7187" max="7187" width="11.5703125" style="3" customWidth="1"/>
    <col min="7188" max="7419" width="9.140625" style="3"/>
    <col min="7420" max="7420" width="7.140625" style="3" customWidth="1"/>
    <col min="7421" max="7421" width="22.5703125" style="3" customWidth="1"/>
    <col min="7422" max="7422" width="12" style="3" customWidth="1"/>
    <col min="7423" max="7432" width="7.5703125" style="3" customWidth="1"/>
    <col min="7433" max="7442" width="6.5703125" style="3" customWidth="1"/>
    <col min="7443" max="7443" width="11.5703125" style="3" customWidth="1"/>
    <col min="7444" max="7675" width="9.140625" style="3"/>
    <col min="7676" max="7676" width="7.140625" style="3" customWidth="1"/>
    <col min="7677" max="7677" width="22.5703125" style="3" customWidth="1"/>
    <col min="7678" max="7678" width="12" style="3" customWidth="1"/>
    <col min="7679" max="7688" width="7.5703125" style="3" customWidth="1"/>
    <col min="7689" max="7698" width="6.5703125" style="3" customWidth="1"/>
    <col min="7699" max="7699" width="11.5703125" style="3" customWidth="1"/>
    <col min="7700" max="7931" width="9.140625" style="3"/>
    <col min="7932" max="7932" width="7.140625" style="3" customWidth="1"/>
    <col min="7933" max="7933" width="22.5703125" style="3" customWidth="1"/>
    <col min="7934" max="7934" width="12" style="3" customWidth="1"/>
    <col min="7935" max="7944" width="7.5703125" style="3" customWidth="1"/>
    <col min="7945" max="7954" width="6.5703125" style="3" customWidth="1"/>
    <col min="7955" max="7955" width="11.5703125" style="3" customWidth="1"/>
    <col min="7956" max="8187" width="9.140625" style="3"/>
    <col min="8188" max="8188" width="7.140625" style="3" customWidth="1"/>
    <col min="8189" max="8189" width="22.5703125" style="3" customWidth="1"/>
    <col min="8190" max="8190" width="12" style="3" customWidth="1"/>
    <col min="8191" max="8200" width="7.5703125" style="3" customWidth="1"/>
    <col min="8201" max="8210" width="6.5703125" style="3" customWidth="1"/>
    <col min="8211" max="8211" width="11.5703125" style="3" customWidth="1"/>
    <col min="8212" max="8443" width="9.140625" style="3"/>
    <col min="8444" max="8444" width="7.140625" style="3" customWidth="1"/>
    <col min="8445" max="8445" width="22.5703125" style="3" customWidth="1"/>
    <col min="8446" max="8446" width="12" style="3" customWidth="1"/>
    <col min="8447" max="8456" width="7.5703125" style="3" customWidth="1"/>
    <col min="8457" max="8466" width="6.5703125" style="3" customWidth="1"/>
    <col min="8467" max="8467" width="11.5703125" style="3" customWidth="1"/>
    <col min="8468" max="8699" width="9.140625" style="3"/>
    <col min="8700" max="8700" width="7.140625" style="3" customWidth="1"/>
    <col min="8701" max="8701" width="22.5703125" style="3" customWidth="1"/>
    <col min="8702" max="8702" width="12" style="3" customWidth="1"/>
    <col min="8703" max="8712" width="7.5703125" style="3" customWidth="1"/>
    <col min="8713" max="8722" width="6.5703125" style="3" customWidth="1"/>
    <col min="8723" max="8723" width="11.5703125" style="3" customWidth="1"/>
    <col min="8724" max="8955" width="9.140625" style="3"/>
    <col min="8956" max="8956" width="7.140625" style="3" customWidth="1"/>
    <col min="8957" max="8957" width="22.5703125" style="3" customWidth="1"/>
    <col min="8958" max="8958" width="12" style="3" customWidth="1"/>
    <col min="8959" max="8968" width="7.5703125" style="3" customWidth="1"/>
    <col min="8969" max="8978" width="6.5703125" style="3" customWidth="1"/>
    <col min="8979" max="8979" width="11.5703125" style="3" customWidth="1"/>
    <col min="8980" max="9211" width="9.140625" style="3"/>
    <col min="9212" max="9212" width="7.140625" style="3" customWidth="1"/>
    <col min="9213" max="9213" width="22.5703125" style="3" customWidth="1"/>
    <col min="9214" max="9214" width="12" style="3" customWidth="1"/>
    <col min="9215" max="9224" width="7.5703125" style="3" customWidth="1"/>
    <col min="9225" max="9234" width="6.5703125" style="3" customWidth="1"/>
    <col min="9235" max="9235" width="11.5703125" style="3" customWidth="1"/>
    <col min="9236" max="9467" width="9.140625" style="3"/>
    <col min="9468" max="9468" width="7.140625" style="3" customWidth="1"/>
    <col min="9469" max="9469" width="22.5703125" style="3" customWidth="1"/>
    <col min="9470" max="9470" width="12" style="3" customWidth="1"/>
    <col min="9471" max="9480" width="7.5703125" style="3" customWidth="1"/>
    <col min="9481" max="9490" width="6.5703125" style="3" customWidth="1"/>
    <col min="9491" max="9491" width="11.5703125" style="3" customWidth="1"/>
    <col min="9492" max="9723" width="9.140625" style="3"/>
    <col min="9724" max="9724" width="7.140625" style="3" customWidth="1"/>
    <col min="9725" max="9725" width="22.5703125" style="3" customWidth="1"/>
    <col min="9726" max="9726" width="12" style="3" customWidth="1"/>
    <col min="9727" max="9736" width="7.5703125" style="3" customWidth="1"/>
    <col min="9737" max="9746" width="6.5703125" style="3" customWidth="1"/>
    <col min="9747" max="9747" width="11.5703125" style="3" customWidth="1"/>
    <col min="9748" max="9979" width="9.140625" style="3"/>
    <col min="9980" max="9980" width="7.140625" style="3" customWidth="1"/>
    <col min="9981" max="9981" width="22.5703125" style="3" customWidth="1"/>
    <col min="9982" max="9982" width="12" style="3" customWidth="1"/>
    <col min="9983" max="9992" width="7.5703125" style="3" customWidth="1"/>
    <col min="9993" max="10002" width="6.5703125" style="3" customWidth="1"/>
    <col min="10003" max="10003" width="11.5703125" style="3" customWidth="1"/>
    <col min="10004" max="10235" width="9.140625" style="3"/>
    <col min="10236" max="10236" width="7.140625" style="3" customWidth="1"/>
    <col min="10237" max="10237" width="22.5703125" style="3" customWidth="1"/>
    <col min="10238" max="10238" width="12" style="3" customWidth="1"/>
    <col min="10239" max="10248" width="7.5703125" style="3" customWidth="1"/>
    <col min="10249" max="10258" width="6.5703125" style="3" customWidth="1"/>
    <col min="10259" max="10259" width="11.5703125" style="3" customWidth="1"/>
    <col min="10260" max="10491" width="9.140625" style="3"/>
    <col min="10492" max="10492" width="7.140625" style="3" customWidth="1"/>
    <col min="10493" max="10493" width="22.5703125" style="3" customWidth="1"/>
    <col min="10494" max="10494" width="12" style="3" customWidth="1"/>
    <col min="10495" max="10504" width="7.5703125" style="3" customWidth="1"/>
    <col min="10505" max="10514" width="6.5703125" style="3" customWidth="1"/>
    <col min="10515" max="10515" width="11.5703125" style="3" customWidth="1"/>
    <col min="10516" max="10747" width="9.140625" style="3"/>
    <col min="10748" max="10748" width="7.140625" style="3" customWidth="1"/>
    <col min="10749" max="10749" width="22.5703125" style="3" customWidth="1"/>
    <col min="10750" max="10750" width="12" style="3" customWidth="1"/>
    <col min="10751" max="10760" width="7.5703125" style="3" customWidth="1"/>
    <col min="10761" max="10770" width="6.5703125" style="3" customWidth="1"/>
    <col min="10771" max="10771" width="11.5703125" style="3" customWidth="1"/>
    <col min="10772" max="11003" width="9.140625" style="3"/>
    <col min="11004" max="11004" width="7.140625" style="3" customWidth="1"/>
    <col min="11005" max="11005" width="22.5703125" style="3" customWidth="1"/>
    <col min="11006" max="11006" width="12" style="3" customWidth="1"/>
    <col min="11007" max="11016" width="7.5703125" style="3" customWidth="1"/>
    <col min="11017" max="11026" width="6.5703125" style="3" customWidth="1"/>
    <col min="11027" max="11027" width="11.5703125" style="3" customWidth="1"/>
    <col min="11028" max="11259" width="9.140625" style="3"/>
    <col min="11260" max="11260" width="7.140625" style="3" customWidth="1"/>
    <col min="11261" max="11261" width="22.5703125" style="3" customWidth="1"/>
    <col min="11262" max="11262" width="12" style="3" customWidth="1"/>
    <col min="11263" max="11272" width="7.5703125" style="3" customWidth="1"/>
    <col min="11273" max="11282" width="6.5703125" style="3" customWidth="1"/>
    <col min="11283" max="11283" width="11.5703125" style="3" customWidth="1"/>
    <col min="11284" max="11515" width="9.140625" style="3"/>
    <col min="11516" max="11516" width="7.140625" style="3" customWidth="1"/>
    <col min="11517" max="11517" width="22.5703125" style="3" customWidth="1"/>
    <col min="11518" max="11518" width="12" style="3" customWidth="1"/>
    <col min="11519" max="11528" width="7.5703125" style="3" customWidth="1"/>
    <col min="11529" max="11538" width="6.5703125" style="3" customWidth="1"/>
    <col min="11539" max="11539" width="11.5703125" style="3" customWidth="1"/>
    <col min="11540" max="11771" width="9.140625" style="3"/>
    <col min="11772" max="11772" width="7.140625" style="3" customWidth="1"/>
    <col min="11773" max="11773" width="22.5703125" style="3" customWidth="1"/>
    <col min="11774" max="11774" width="12" style="3" customWidth="1"/>
    <col min="11775" max="11784" width="7.5703125" style="3" customWidth="1"/>
    <col min="11785" max="11794" width="6.5703125" style="3" customWidth="1"/>
    <col min="11795" max="11795" width="11.5703125" style="3" customWidth="1"/>
    <col min="11796" max="12027" width="9.140625" style="3"/>
    <col min="12028" max="12028" width="7.140625" style="3" customWidth="1"/>
    <col min="12029" max="12029" width="22.5703125" style="3" customWidth="1"/>
    <col min="12030" max="12030" width="12" style="3" customWidth="1"/>
    <col min="12031" max="12040" width="7.5703125" style="3" customWidth="1"/>
    <col min="12041" max="12050" width="6.5703125" style="3" customWidth="1"/>
    <col min="12051" max="12051" width="11.5703125" style="3" customWidth="1"/>
    <col min="12052" max="12283" width="9.140625" style="3"/>
    <col min="12284" max="12284" width="7.140625" style="3" customWidth="1"/>
    <col min="12285" max="12285" width="22.5703125" style="3" customWidth="1"/>
    <col min="12286" max="12286" width="12" style="3" customWidth="1"/>
    <col min="12287" max="12296" width="7.5703125" style="3" customWidth="1"/>
    <col min="12297" max="12306" width="6.5703125" style="3" customWidth="1"/>
    <col min="12307" max="12307" width="11.5703125" style="3" customWidth="1"/>
    <col min="12308" max="12539" width="9.140625" style="3"/>
    <col min="12540" max="12540" width="7.140625" style="3" customWidth="1"/>
    <col min="12541" max="12541" width="22.5703125" style="3" customWidth="1"/>
    <col min="12542" max="12542" width="12" style="3" customWidth="1"/>
    <col min="12543" max="12552" width="7.5703125" style="3" customWidth="1"/>
    <col min="12553" max="12562" width="6.5703125" style="3" customWidth="1"/>
    <col min="12563" max="12563" width="11.5703125" style="3" customWidth="1"/>
    <col min="12564" max="12795" width="9.140625" style="3"/>
    <col min="12796" max="12796" width="7.140625" style="3" customWidth="1"/>
    <col min="12797" max="12797" width="22.5703125" style="3" customWidth="1"/>
    <col min="12798" max="12798" width="12" style="3" customWidth="1"/>
    <col min="12799" max="12808" width="7.5703125" style="3" customWidth="1"/>
    <col min="12809" max="12818" width="6.5703125" style="3" customWidth="1"/>
    <col min="12819" max="12819" width="11.5703125" style="3" customWidth="1"/>
    <col min="12820" max="13051" width="9.140625" style="3"/>
    <col min="13052" max="13052" width="7.140625" style="3" customWidth="1"/>
    <col min="13053" max="13053" width="22.5703125" style="3" customWidth="1"/>
    <col min="13054" max="13054" width="12" style="3" customWidth="1"/>
    <col min="13055" max="13064" width="7.5703125" style="3" customWidth="1"/>
    <col min="13065" max="13074" width="6.5703125" style="3" customWidth="1"/>
    <col min="13075" max="13075" width="11.5703125" style="3" customWidth="1"/>
    <col min="13076" max="13307" width="9.140625" style="3"/>
    <col min="13308" max="13308" width="7.140625" style="3" customWidth="1"/>
    <col min="13309" max="13309" width="22.5703125" style="3" customWidth="1"/>
    <col min="13310" max="13310" width="12" style="3" customWidth="1"/>
    <col min="13311" max="13320" width="7.5703125" style="3" customWidth="1"/>
    <col min="13321" max="13330" width="6.5703125" style="3" customWidth="1"/>
    <col min="13331" max="13331" width="11.5703125" style="3" customWidth="1"/>
    <col min="13332" max="13563" width="9.140625" style="3"/>
    <col min="13564" max="13564" width="7.140625" style="3" customWidth="1"/>
    <col min="13565" max="13565" width="22.5703125" style="3" customWidth="1"/>
    <col min="13566" max="13566" width="12" style="3" customWidth="1"/>
    <col min="13567" max="13576" width="7.5703125" style="3" customWidth="1"/>
    <col min="13577" max="13586" width="6.5703125" style="3" customWidth="1"/>
    <col min="13587" max="13587" width="11.5703125" style="3" customWidth="1"/>
    <col min="13588" max="13819" width="9.140625" style="3"/>
    <col min="13820" max="13820" width="7.140625" style="3" customWidth="1"/>
    <col min="13821" max="13821" width="22.5703125" style="3" customWidth="1"/>
    <col min="13822" max="13822" width="12" style="3" customWidth="1"/>
    <col min="13823" max="13832" width="7.5703125" style="3" customWidth="1"/>
    <col min="13833" max="13842" width="6.5703125" style="3" customWidth="1"/>
    <col min="13843" max="13843" width="11.5703125" style="3" customWidth="1"/>
    <col min="13844" max="14075" width="9.140625" style="3"/>
    <col min="14076" max="14076" width="7.140625" style="3" customWidth="1"/>
    <col min="14077" max="14077" width="22.5703125" style="3" customWidth="1"/>
    <col min="14078" max="14078" width="12" style="3" customWidth="1"/>
    <col min="14079" max="14088" width="7.5703125" style="3" customWidth="1"/>
    <col min="14089" max="14098" width="6.5703125" style="3" customWidth="1"/>
    <col min="14099" max="14099" width="11.5703125" style="3" customWidth="1"/>
    <col min="14100" max="14331" width="9.140625" style="3"/>
    <col min="14332" max="14332" width="7.140625" style="3" customWidth="1"/>
    <col min="14333" max="14333" width="22.5703125" style="3" customWidth="1"/>
    <col min="14334" max="14334" width="12" style="3" customWidth="1"/>
    <col min="14335" max="14344" width="7.5703125" style="3" customWidth="1"/>
    <col min="14345" max="14354" width="6.5703125" style="3" customWidth="1"/>
    <col min="14355" max="14355" width="11.5703125" style="3" customWidth="1"/>
    <col min="14356" max="14587" width="9.140625" style="3"/>
    <col min="14588" max="14588" width="7.140625" style="3" customWidth="1"/>
    <col min="14589" max="14589" width="22.5703125" style="3" customWidth="1"/>
    <col min="14590" max="14590" width="12" style="3" customWidth="1"/>
    <col min="14591" max="14600" width="7.5703125" style="3" customWidth="1"/>
    <col min="14601" max="14610" width="6.5703125" style="3" customWidth="1"/>
    <col min="14611" max="14611" width="11.5703125" style="3" customWidth="1"/>
    <col min="14612" max="14843" width="9.140625" style="3"/>
    <col min="14844" max="14844" width="7.140625" style="3" customWidth="1"/>
    <col min="14845" max="14845" width="22.5703125" style="3" customWidth="1"/>
    <col min="14846" max="14846" width="12" style="3" customWidth="1"/>
    <col min="14847" max="14856" width="7.5703125" style="3" customWidth="1"/>
    <col min="14857" max="14866" width="6.5703125" style="3" customWidth="1"/>
    <col min="14867" max="14867" width="11.5703125" style="3" customWidth="1"/>
    <col min="14868" max="15099" width="9.140625" style="3"/>
    <col min="15100" max="15100" width="7.140625" style="3" customWidth="1"/>
    <col min="15101" max="15101" width="22.5703125" style="3" customWidth="1"/>
    <col min="15102" max="15102" width="12" style="3" customWidth="1"/>
    <col min="15103" max="15112" width="7.5703125" style="3" customWidth="1"/>
    <col min="15113" max="15122" width="6.5703125" style="3" customWidth="1"/>
    <col min="15123" max="15123" width="11.5703125" style="3" customWidth="1"/>
    <col min="15124" max="15355" width="9.140625" style="3"/>
    <col min="15356" max="15356" width="7.140625" style="3" customWidth="1"/>
    <col min="15357" max="15357" width="22.5703125" style="3" customWidth="1"/>
    <col min="15358" max="15358" width="12" style="3" customWidth="1"/>
    <col min="15359" max="15368" width="7.5703125" style="3" customWidth="1"/>
    <col min="15369" max="15378" width="6.5703125" style="3" customWidth="1"/>
    <col min="15379" max="15379" width="11.5703125" style="3" customWidth="1"/>
    <col min="15380" max="15611" width="9.140625" style="3"/>
    <col min="15612" max="15612" width="7.140625" style="3" customWidth="1"/>
    <col min="15613" max="15613" width="22.5703125" style="3" customWidth="1"/>
    <col min="15614" max="15614" width="12" style="3" customWidth="1"/>
    <col min="15615" max="15624" width="7.5703125" style="3" customWidth="1"/>
    <col min="15625" max="15634" width="6.5703125" style="3" customWidth="1"/>
    <col min="15635" max="15635" width="11.5703125" style="3" customWidth="1"/>
    <col min="15636" max="15867" width="9.140625" style="3"/>
    <col min="15868" max="15868" width="7.140625" style="3" customWidth="1"/>
    <col min="15869" max="15869" width="22.5703125" style="3" customWidth="1"/>
    <col min="15870" max="15870" width="12" style="3" customWidth="1"/>
    <col min="15871" max="15880" width="7.5703125" style="3" customWidth="1"/>
    <col min="15881" max="15890" width="6.5703125" style="3" customWidth="1"/>
    <col min="15891" max="15891" width="11.5703125" style="3" customWidth="1"/>
    <col min="15892" max="16123" width="9.140625" style="3"/>
    <col min="16124" max="16124" width="7.140625" style="3" customWidth="1"/>
    <col min="16125" max="16125" width="22.5703125" style="3" customWidth="1"/>
    <col min="16126" max="16126" width="12" style="3" customWidth="1"/>
    <col min="16127" max="16136" width="7.5703125" style="3" customWidth="1"/>
    <col min="16137" max="16146" width="6.5703125" style="3" customWidth="1"/>
    <col min="16147" max="16147" width="11.5703125" style="3" customWidth="1"/>
    <col min="16148" max="16384" width="9.140625" style="3"/>
  </cols>
  <sheetData>
    <row r="1" spans="1:24" x14ac:dyDescent="0.25">
      <c r="X1" s="10" t="s">
        <v>0</v>
      </c>
    </row>
    <row r="2" spans="1:24" x14ac:dyDescent="0.25">
      <c r="P2" s="11"/>
      <c r="Q2" s="11"/>
      <c r="R2" s="11"/>
      <c r="S2" s="11"/>
      <c r="T2" s="11"/>
      <c r="U2" s="11"/>
      <c r="V2" s="12" t="s">
        <v>488</v>
      </c>
      <c r="W2" s="12"/>
      <c r="X2" s="12"/>
    </row>
    <row r="3" spans="1:24" x14ac:dyDescent="0.25">
      <c r="P3" s="11"/>
      <c r="Q3" s="11"/>
      <c r="R3" s="11"/>
      <c r="S3" s="11"/>
      <c r="T3" s="11"/>
      <c r="U3" s="11"/>
      <c r="V3" s="11"/>
      <c r="W3" s="11"/>
      <c r="X3" s="11" t="s">
        <v>489</v>
      </c>
    </row>
    <row r="4" spans="1:24" x14ac:dyDescent="0.25">
      <c r="A4" s="13" t="s">
        <v>1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</row>
    <row r="5" spans="1:24" x14ac:dyDescent="0.25">
      <c r="H5" s="14" t="s">
        <v>2</v>
      </c>
      <c r="I5" s="15">
        <v>12</v>
      </c>
      <c r="J5" s="16"/>
      <c r="K5" s="13" t="s">
        <v>270</v>
      </c>
      <c r="L5" s="13"/>
      <c r="M5" s="17">
        <v>2025</v>
      </c>
      <c r="N5" s="3" t="s">
        <v>3</v>
      </c>
    </row>
    <row r="7" spans="1:24" x14ac:dyDescent="0.25">
      <c r="H7" s="14" t="s">
        <v>4</v>
      </c>
      <c r="I7" s="15" t="s">
        <v>5</v>
      </c>
      <c r="J7" s="15"/>
      <c r="K7" s="15"/>
      <c r="L7" s="15"/>
      <c r="M7" s="15"/>
      <c r="N7" s="15"/>
      <c r="O7" s="15"/>
      <c r="P7" s="15"/>
      <c r="Q7" s="15"/>
      <c r="R7" s="15"/>
    </row>
    <row r="8" spans="1:24" x14ac:dyDescent="0.25">
      <c r="I8" s="19" t="s">
        <v>6</v>
      </c>
      <c r="J8" s="19"/>
      <c r="K8" s="19"/>
      <c r="L8" s="19"/>
      <c r="M8" s="19"/>
      <c r="N8" s="19"/>
      <c r="O8" s="19"/>
      <c r="P8" s="19"/>
      <c r="Q8" s="19"/>
      <c r="R8" s="19"/>
    </row>
    <row r="10" spans="1:24" x14ac:dyDescent="0.25">
      <c r="K10" s="14" t="s">
        <v>7</v>
      </c>
      <c r="L10" s="15">
        <v>2025</v>
      </c>
      <c r="M10" s="16"/>
      <c r="N10" s="3" t="s">
        <v>8</v>
      </c>
    </row>
    <row r="12" spans="1:24" x14ac:dyDescent="0.25">
      <c r="J12" s="14" t="s">
        <v>9</v>
      </c>
      <c r="K12" s="16" t="s">
        <v>164</v>
      </c>
      <c r="L12" s="16"/>
      <c r="M12" s="16"/>
      <c r="N12" s="16"/>
      <c r="O12" s="16"/>
      <c r="P12" s="16"/>
      <c r="Q12" s="16"/>
      <c r="R12" s="16"/>
      <c r="S12" s="16"/>
    </row>
    <row r="13" spans="1:24" x14ac:dyDescent="0.25">
      <c r="K13" s="19" t="s">
        <v>10</v>
      </c>
      <c r="L13" s="19"/>
      <c r="M13" s="19"/>
      <c r="N13" s="19"/>
      <c r="O13" s="19"/>
      <c r="P13" s="19"/>
      <c r="Q13" s="19"/>
      <c r="R13" s="19"/>
      <c r="S13" s="19"/>
    </row>
    <row r="14" spans="1:24" s="20" customFormat="1" x14ac:dyDescent="0.25">
      <c r="X14" s="21"/>
    </row>
    <row r="15" spans="1:24" x14ac:dyDescent="0.25">
      <c r="A15" s="61" t="s">
        <v>11</v>
      </c>
      <c r="B15" s="61" t="s">
        <v>12</v>
      </c>
      <c r="C15" s="61" t="s">
        <v>13</v>
      </c>
      <c r="D15" s="62" t="s">
        <v>14</v>
      </c>
      <c r="E15" s="62"/>
      <c r="F15" s="62"/>
      <c r="G15" s="62"/>
      <c r="H15" s="62"/>
      <c r="I15" s="62"/>
      <c r="J15" s="62"/>
      <c r="K15" s="62"/>
      <c r="L15" s="62"/>
      <c r="M15" s="62"/>
      <c r="N15" s="61" t="s">
        <v>15</v>
      </c>
      <c r="O15" s="61"/>
      <c r="P15" s="61"/>
      <c r="Q15" s="61"/>
      <c r="R15" s="61"/>
      <c r="S15" s="61"/>
      <c r="T15" s="61"/>
      <c r="U15" s="61"/>
      <c r="V15" s="61"/>
      <c r="W15" s="61"/>
      <c r="X15" s="61" t="s">
        <v>16</v>
      </c>
    </row>
    <row r="16" spans="1:24" x14ac:dyDescent="0.25">
      <c r="A16" s="61"/>
      <c r="B16" s="61"/>
      <c r="C16" s="61"/>
      <c r="D16" s="62" t="s">
        <v>230</v>
      </c>
      <c r="E16" s="62"/>
      <c r="F16" s="62"/>
      <c r="G16" s="62"/>
      <c r="H16" s="62"/>
      <c r="I16" s="62"/>
      <c r="J16" s="62"/>
      <c r="K16" s="62"/>
      <c r="L16" s="62"/>
      <c r="M16" s="62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</row>
    <row r="17" spans="1:24" x14ac:dyDescent="0.25">
      <c r="A17" s="61"/>
      <c r="B17" s="61"/>
      <c r="C17" s="61"/>
      <c r="D17" s="62" t="s">
        <v>17</v>
      </c>
      <c r="E17" s="62"/>
      <c r="F17" s="62"/>
      <c r="G17" s="62"/>
      <c r="H17" s="62"/>
      <c r="I17" s="62" t="s">
        <v>18</v>
      </c>
      <c r="J17" s="62"/>
      <c r="K17" s="62"/>
      <c r="L17" s="62"/>
      <c r="M17" s="62"/>
      <c r="N17" s="22" t="s">
        <v>19</v>
      </c>
      <c r="O17" s="22"/>
      <c r="P17" s="22" t="s">
        <v>20</v>
      </c>
      <c r="Q17" s="22"/>
      <c r="R17" s="22" t="s">
        <v>21</v>
      </c>
      <c r="S17" s="22"/>
      <c r="T17" s="22" t="s">
        <v>22</v>
      </c>
      <c r="U17" s="22"/>
      <c r="V17" s="22" t="s">
        <v>23</v>
      </c>
      <c r="W17" s="22"/>
      <c r="X17" s="61"/>
    </row>
    <row r="18" spans="1:24" x14ac:dyDescent="0.25">
      <c r="A18" s="61"/>
      <c r="B18" s="61"/>
      <c r="C18" s="61"/>
      <c r="D18" s="63" t="s">
        <v>19</v>
      </c>
      <c r="E18" s="63" t="s">
        <v>20</v>
      </c>
      <c r="F18" s="63" t="s">
        <v>21</v>
      </c>
      <c r="G18" s="63" t="s">
        <v>22</v>
      </c>
      <c r="H18" s="63" t="s">
        <v>24</v>
      </c>
      <c r="I18" s="63" t="s">
        <v>25</v>
      </c>
      <c r="J18" s="63" t="s">
        <v>20</v>
      </c>
      <c r="K18" s="63" t="s">
        <v>21</v>
      </c>
      <c r="L18" s="63" t="s">
        <v>22</v>
      </c>
      <c r="M18" s="63" t="s">
        <v>24</v>
      </c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61"/>
    </row>
    <row r="19" spans="1:24" ht="47.25" x14ac:dyDescent="0.25">
      <c r="A19" s="61"/>
      <c r="B19" s="61"/>
      <c r="C19" s="61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23" t="s">
        <v>26</v>
      </c>
      <c r="O19" s="23" t="s">
        <v>27</v>
      </c>
      <c r="P19" s="23" t="s">
        <v>26</v>
      </c>
      <c r="Q19" s="23" t="s">
        <v>27</v>
      </c>
      <c r="R19" s="23" t="s">
        <v>26</v>
      </c>
      <c r="S19" s="23" t="s">
        <v>27</v>
      </c>
      <c r="T19" s="23" t="s">
        <v>26</v>
      </c>
      <c r="U19" s="23" t="s">
        <v>27</v>
      </c>
      <c r="V19" s="23" t="s">
        <v>26</v>
      </c>
      <c r="W19" s="23" t="s">
        <v>27</v>
      </c>
      <c r="X19" s="61"/>
    </row>
    <row r="20" spans="1:24" x14ac:dyDescent="0.25">
      <c r="A20" s="24">
        <v>1</v>
      </c>
      <c r="B20" s="24">
        <v>2</v>
      </c>
      <c r="C20" s="24">
        <v>3</v>
      </c>
      <c r="D20" s="24">
        <v>4</v>
      </c>
      <c r="E20" s="24">
        <v>5</v>
      </c>
      <c r="F20" s="24">
        <v>6</v>
      </c>
      <c r="G20" s="24">
        <v>7</v>
      </c>
      <c r="H20" s="24">
        <v>8</v>
      </c>
      <c r="I20" s="24">
        <v>9</v>
      </c>
      <c r="J20" s="24">
        <v>10</v>
      </c>
      <c r="K20" s="24">
        <v>11</v>
      </c>
      <c r="L20" s="24">
        <v>12</v>
      </c>
      <c r="M20" s="24">
        <v>13</v>
      </c>
      <c r="N20" s="24">
        <v>14</v>
      </c>
      <c r="O20" s="24">
        <v>15</v>
      </c>
      <c r="P20" s="24">
        <v>16</v>
      </c>
      <c r="Q20" s="24">
        <v>17</v>
      </c>
      <c r="R20" s="24">
        <v>18</v>
      </c>
      <c r="S20" s="24">
        <v>19</v>
      </c>
      <c r="T20" s="24">
        <v>20</v>
      </c>
      <c r="U20" s="24">
        <v>21</v>
      </c>
      <c r="V20" s="24">
        <v>22</v>
      </c>
      <c r="W20" s="24">
        <v>23</v>
      </c>
      <c r="X20" s="64">
        <v>24</v>
      </c>
    </row>
    <row r="21" spans="1:24" x14ac:dyDescent="0.25">
      <c r="A21" s="48">
        <v>0</v>
      </c>
      <c r="B21" s="49" t="s">
        <v>28</v>
      </c>
      <c r="C21" s="50">
        <v>0</v>
      </c>
      <c r="D21" s="1">
        <f>D23+D37+D106+D137</f>
        <v>897.39268000000004</v>
      </c>
      <c r="E21" s="1">
        <f>E23+E37+E106+E137</f>
        <v>0</v>
      </c>
      <c r="F21" s="1">
        <f>F23+F37+F106+F137</f>
        <v>0</v>
      </c>
      <c r="G21" s="1">
        <f>G23+G37+G106+G137</f>
        <v>800.08868000000007</v>
      </c>
      <c r="H21" s="1">
        <f>H23+H37+H106+H137</f>
        <v>97.304000000000002</v>
      </c>
      <c r="I21" s="1">
        <f>I23+I37+I106+I137</f>
        <v>547.67527865599993</v>
      </c>
      <c r="J21" s="1">
        <f>J23+J37+J106+J137</f>
        <v>0</v>
      </c>
      <c r="K21" s="1">
        <f>K23+K37+K106+K137</f>
        <v>0</v>
      </c>
      <c r="L21" s="1">
        <f>L23+L37+L106+L137</f>
        <v>426.79227865600001</v>
      </c>
      <c r="M21" s="1">
        <f>M23+M37+M106+M137</f>
        <v>120.883</v>
      </c>
      <c r="N21" s="1">
        <f t="shared" ref="N21:N26" si="0">I21-D21</f>
        <v>-349.71740134400011</v>
      </c>
      <c r="O21" s="1">
        <f t="shared" ref="O21:O28" si="1">N21/D21*100</f>
        <v>-38.970387115705037</v>
      </c>
      <c r="P21" s="1">
        <f t="shared" ref="P21:P28" si="2">J21-E21</f>
        <v>0</v>
      </c>
      <c r="Q21" s="1" t="e">
        <f t="shared" ref="Q21:Q28" si="3">P21/E21*100</f>
        <v>#DIV/0!</v>
      </c>
      <c r="R21" s="1">
        <f t="shared" ref="R21:R28" si="4">K21-F21</f>
        <v>0</v>
      </c>
      <c r="S21" s="1" t="e">
        <f t="shared" ref="S21:S28" si="5">R21/F21*100</f>
        <v>#DIV/0!</v>
      </c>
      <c r="T21" s="1">
        <f t="shared" ref="T21:T28" si="6">L21-G21</f>
        <v>-373.29640134400006</v>
      </c>
      <c r="U21" s="1">
        <f t="shared" ref="U21:U28" si="7">T21/G21*100</f>
        <v>-46.656878253045655</v>
      </c>
      <c r="V21" s="1">
        <f t="shared" ref="V21:V28" si="8">M21-H21</f>
        <v>23.578999999999994</v>
      </c>
      <c r="W21" s="1">
        <f t="shared" ref="W21:W28" si="9">V21/H21*100</f>
        <v>24.232302885801193</v>
      </c>
      <c r="X21" s="41" t="s">
        <v>29</v>
      </c>
    </row>
    <row r="22" spans="1:24" x14ac:dyDescent="0.25">
      <c r="A22" s="7">
        <v>1</v>
      </c>
      <c r="B22" s="7" t="s">
        <v>30</v>
      </c>
      <c r="C22" s="7" t="s">
        <v>31</v>
      </c>
      <c r="D22" s="1">
        <f t="shared" ref="D22:M22" si="10">D21</f>
        <v>897.39268000000004</v>
      </c>
      <c r="E22" s="1">
        <f t="shared" si="10"/>
        <v>0</v>
      </c>
      <c r="F22" s="1">
        <f t="shared" si="10"/>
        <v>0</v>
      </c>
      <c r="G22" s="1">
        <f t="shared" si="10"/>
        <v>800.08868000000007</v>
      </c>
      <c r="H22" s="1">
        <f t="shared" si="10"/>
        <v>97.304000000000002</v>
      </c>
      <c r="I22" s="1">
        <f t="shared" si="10"/>
        <v>547.67527865599993</v>
      </c>
      <c r="J22" s="1">
        <f t="shared" si="10"/>
        <v>0</v>
      </c>
      <c r="K22" s="1">
        <f t="shared" si="10"/>
        <v>0</v>
      </c>
      <c r="L22" s="1">
        <f t="shared" si="10"/>
        <v>426.79227865600001</v>
      </c>
      <c r="M22" s="1">
        <f t="shared" si="10"/>
        <v>120.883</v>
      </c>
      <c r="N22" s="1">
        <f t="shared" si="0"/>
        <v>-349.71740134400011</v>
      </c>
      <c r="O22" s="1">
        <f t="shared" si="1"/>
        <v>-38.970387115705037</v>
      </c>
      <c r="P22" s="1">
        <f t="shared" si="2"/>
        <v>0</v>
      </c>
      <c r="Q22" s="1" t="e">
        <f t="shared" si="3"/>
        <v>#DIV/0!</v>
      </c>
      <c r="R22" s="1">
        <f t="shared" si="4"/>
        <v>0</v>
      </c>
      <c r="S22" s="1" t="e">
        <f t="shared" si="5"/>
        <v>#DIV/0!</v>
      </c>
      <c r="T22" s="1">
        <f t="shared" si="6"/>
        <v>-373.29640134400006</v>
      </c>
      <c r="U22" s="1">
        <f t="shared" si="7"/>
        <v>-46.656878253045655</v>
      </c>
      <c r="V22" s="1">
        <f t="shared" si="8"/>
        <v>23.578999999999994</v>
      </c>
      <c r="W22" s="1">
        <f t="shared" si="9"/>
        <v>24.232302885801193</v>
      </c>
      <c r="X22" s="23" t="s">
        <v>29</v>
      </c>
    </row>
    <row r="23" spans="1:24" x14ac:dyDescent="0.25">
      <c r="A23" s="26" t="s">
        <v>32</v>
      </c>
      <c r="B23" s="51" t="s">
        <v>33</v>
      </c>
      <c r="C23" s="7" t="s">
        <v>31</v>
      </c>
      <c r="D23" s="1">
        <f>D24</f>
        <v>690.47399999999993</v>
      </c>
      <c r="E23" s="1">
        <f t="shared" ref="E23:M23" si="11">E24</f>
        <v>0</v>
      </c>
      <c r="F23" s="1">
        <f t="shared" si="11"/>
        <v>0</v>
      </c>
      <c r="G23" s="1">
        <f t="shared" si="11"/>
        <v>593.16999999999996</v>
      </c>
      <c r="H23" s="1">
        <f t="shared" si="11"/>
        <v>97.304000000000002</v>
      </c>
      <c r="I23" s="1">
        <f t="shared" si="11"/>
        <v>417.80700000000002</v>
      </c>
      <c r="J23" s="1">
        <f t="shared" si="11"/>
        <v>0</v>
      </c>
      <c r="K23" s="1">
        <f t="shared" si="11"/>
        <v>0</v>
      </c>
      <c r="L23" s="1">
        <f t="shared" si="11"/>
        <v>300.03399999999999</v>
      </c>
      <c r="M23" s="1">
        <f t="shared" si="11"/>
        <v>117.773</v>
      </c>
      <c r="N23" s="1">
        <f t="shared" si="0"/>
        <v>-272.66699999999992</v>
      </c>
      <c r="O23" s="1">
        <f t="shared" si="1"/>
        <v>-39.489828726353196</v>
      </c>
      <c r="P23" s="1">
        <f t="shared" si="2"/>
        <v>0</v>
      </c>
      <c r="Q23" s="1" t="e">
        <f t="shared" si="3"/>
        <v>#DIV/0!</v>
      </c>
      <c r="R23" s="1">
        <f t="shared" si="4"/>
        <v>0</v>
      </c>
      <c r="S23" s="1" t="e">
        <f t="shared" si="5"/>
        <v>#DIV/0!</v>
      </c>
      <c r="T23" s="1">
        <f t="shared" si="6"/>
        <v>-293.13599999999997</v>
      </c>
      <c r="U23" s="1">
        <f t="shared" si="7"/>
        <v>-49.418547802484952</v>
      </c>
      <c r="V23" s="1">
        <f t="shared" si="8"/>
        <v>20.468999999999994</v>
      </c>
      <c r="W23" s="1">
        <f t="shared" si="9"/>
        <v>21.036134177423328</v>
      </c>
      <c r="X23" s="41" t="s">
        <v>29</v>
      </c>
    </row>
    <row r="24" spans="1:24" ht="31.5" x14ac:dyDescent="0.25">
      <c r="A24" s="26" t="s">
        <v>34</v>
      </c>
      <c r="B24" s="51" t="s">
        <v>35</v>
      </c>
      <c r="C24" s="7" t="s">
        <v>31</v>
      </c>
      <c r="D24" s="1">
        <f>SUM(D25:D27)</f>
        <v>690.47399999999993</v>
      </c>
      <c r="E24" s="1">
        <f>SUM(E25:E27)</f>
        <v>0</v>
      </c>
      <c r="F24" s="1">
        <f t="shared" ref="F24:M24" si="12">SUM(F25:F27)</f>
        <v>0</v>
      </c>
      <c r="G24" s="1">
        <f t="shared" si="12"/>
        <v>593.16999999999996</v>
      </c>
      <c r="H24" s="1">
        <f t="shared" si="12"/>
        <v>97.304000000000002</v>
      </c>
      <c r="I24" s="1">
        <f t="shared" si="12"/>
        <v>417.80700000000002</v>
      </c>
      <c r="J24" s="1">
        <f t="shared" si="12"/>
        <v>0</v>
      </c>
      <c r="K24" s="1">
        <f t="shared" si="12"/>
        <v>0</v>
      </c>
      <c r="L24" s="1">
        <f t="shared" si="12"/>
        <v>300.03399999999999</v>
      </c>
      <c r="M24" s="1">
        <f t="shared" si="12"/>
        <v>117.773</v>
      </c>
      <c r="N24" s="1">
        <f t="shared" si="0"/>
        <v>-272.66699999999992</v>
      </c>
      <c r="O24" s="1">
        <f t="shared" si="1"/>
        <v>-39.489828726353196</v>
      </c>
      <c r="P24" s="1">
        <f t="shared" si="2"/>
        <v>0</v>
      </c>
      <c r="Q24" s="1" t="e">
        <f t="shared" si="3"/>
        <v>#DIV/0!</v>
      </c>
      <c r="R24" s="1">
        <f t="shared" si="4"/>
        <v>0</v>
      </c>
      <c r="S24" s="1" t="e">
        <f t="shared" si="5"/>
        <v>#DIV/0!</v>
      </c>
      <c r="T24" s="1">
        <f t="shared" si="6"/>
        <v>-293.13599999999997</v>
      </c>
      <c r="U24" s="1">
        <f t="shared" si="7"/>
        <v>-49.418547802484952</v>
      </c>
      <c r="V24" s="1">
        <f t="shared" si="8"/>
        <v>20.468999999999994</v>
      </c>
      <c r="W24" s="1">
        <f t="shared" si="9"/>
        <v>21.036134177423328</v>
      </c>
      <c r="X24" s="23" t="s">
        <v>29</v>
      </c>
    </row>
    <row r="25" spans="1:24" ht="47.25" x14ac:dyDescent="0.25">
      <c r="A25" s="48" t="s">
        <v>36</v>
      </c>
      <c r="B25" s="49" t="s">
        <v>37</v>
      </c>
      <c r="C25" s="50" t="s">
        <v>31</v>
      </c>
      <c r="D25" s="5">
        <f>SUM(E25:H25)</f>
        <v>382.63499999999999</v>
      </c>
      <c r="E25" s="1">
        <v>0</v>
      </c>
      <c r="F25" s="1">
        <v>0</v>
      </c>
      <c r="G25" s="4">
        <v>382.63499999999999</v>
      </c>
      <c r="H25" s="1">
        <v>0</v>
      </c>
      <c r="I25" s="1">
        <f>SUM(J25:M25)</f>
        <v>82.847999999999999</v>
      </c>
      <c r="J25" s="1">
        <v>0</v>
      </c>
      <c r="K25" s="1">
        <v>0</v>
      </c>
      <c r="L25" s="4">
        <v>82.847999999999999</v>
      </c>
      <c r="M25" s="1">
        <v>0</v>
      </c>
      <c r="N25" s="1">
        <f t="shared" si="0"/>
        <v>-299.78699999999998</v>
      </c>
      <c r="O25" s="1">
        <f t="shared" si="1"/>
        <v>-78.348034027206083</v>
      </c>
      <c r="P25" s="1">
        <f t="shared" si="2"/>
        <v>0</v>
      </c>
      <c r="Q25" s="1" t="e">
        <f t="shared" si="3"/>
        <v>#DIV/0!</v>
      </c>
      <c r="R25" s="1">
        <f t="shared" si="4"/>
        <v>0</v>
      </c>
      <c r="S25" s="1" t="e">
        <f t="shared" si="5"/>
        <v>#DIV/0!</v>
      </c>
      <c r="T25" s="1">
        <f t="shared" si="6"/>
        <v>-299.78699999999998</v>
      </c>
      <c r="U25" s="1">
        <f t="shared" si="7"/>
        <v>-78.348034027206083</v>
      </c>
      <c r="V25" s="1">
        <f t="shared" si="8"/>
        <v>0</v>
      </c>
      <c r="W25" s="1" t="e">
        <f t="shared" si="9"/>
        <v>#DIV/0!</v>
      </c>
      <c r="X25" s="41" t="s">
        <v>29</v>
      </c>
    </row>
    <row r="26" spans="1:24" ht="47.25" x14ac:dyDescent="0.25">
      <c r="A26" s="48" t="s">
        <v>38</v>
      </c>
      <c r="B26" s="49" t="s">
        <v>39</v>
      </c>
      <c r="C26" s="50" t="s">
        <v>31</v>
      </c>
      <c r="D26" s="5">
        <f>SUM(E26:H26)</f>
        <v>210.535</v>
      </c>
      <c r="E26" s="1">
        <v>0</v>
      </c>
      <c r="F26" s="1">
        <v>0</v>
      </c>
      <c r="G26" s="4">
        <v>210.535</v>
      </c>
      <c r="H26" s="1">
        <v>0</v>
      </c>
      <c r="I26" s="1">
        <f>SUM(J26:M26)</f>
        <v>217.18600000000001</v>
      </c>
      <c r="J26" s="1">
        <v>0</v>
      </c>
      <c r="K26" s="1">
        <v>0</v>
      </c>
      <c r="L26" s="4">
        <v>217.18600000000001</v>
      </c>
      <c r="M26" s="1">
        <v>0</v>
      </c>
      <c r="N26" s="1">
        <f t="shared" si="0"/>
        <v>6.6510000000000105</v>
      </c>
      <c r="O26" s="1">
        <f t="shared" si="1"/>
        <v>3.1590946873441523</v>
      </c>
      <c r="P26" s="1">
        <f t="shared" si="2"/>
        <v>0</v>
      </c>
      <c r="Q26" s="1" t="e">
        <f t="shared" si="3"/>
        <v>#DIV/0!</v>
      </c>
      <c r="R26" s="1">
        <f t="shared" si="4"/>
        <v>0</v>
      </c>
      <c r="S26" s="1" t="e">
        <f t="shared" si="5"/>
        <v>#DIV/0!</v>
      </c>
      <c r="T26" s="1">
        <f t="shared" si="6"/>
        <v>6.6510000000000105</v>
      </c>
      <c r="U26" s="1">
        <f t="shared" si="7"/>
        <v>3.1590946873441523</v>
      </c>
      <c r="V26" s="1">
        <f t="shared" si="8"/>
        <v>0</v>
      </c>
      <c r="W26" s="1" t="e">
        <f t="shared" si="9"/>
        <v>#DIV/0!</v>
      </c>
      <c r="X26" s="41" t="s">
        <v>29</v>
      </c>
    </row>
    <row r="27" spans="1:24" ht="47.25" x14ac:dyDescent="0.25">
      <c r="A27" s="48" t="s">
        <v>40</v>
      </c>
      <c r="B27" s="49" t="s">
        <v>41</v>
      </c>
      <c r="C27" s="50" t="s">
        <v>31</v>
      </c>
      <c r="D27" s="1">
        <f>SUM(D28:D36)</f>
        <v>97.304000000000002</v>
      </c>
      <c r="E27" s="1">
        <f>SUM(E28:E36)</f>
        <v>0</v>
      </c>
      <c r="F27" s="1">
        <f t="shared" ref="F27:M27" si="13">SUM(F28:F36)</f>
        <v>0</v>
      </c>
      <c r="G27" s="1">
        <f t="shared" si="13"/>
        <v>0</v>
      </c>
      <c r="H27" s="1">
        <f t="shared" si="13"/>
        <v>97.304000000000002</v>
      </c>
      <c r="I27" s="1">
        <f t="shared" si="13"/>
        <v>117.773</v>
      </c>
      <c r="J27" s="1">
        <f t="shared" si="13"/>
        <v>0</v>
      </c>
      <c r="K27" s="1">
        <f t="shared" si="13"/>
        <v>0</v>
      </c>
      <c r="L27" s="1">
        <f t="shared" si="13"/>
        <v>0</v>
      </c>
      <c r="M27" s="1">
        <f t="shared" si="13"/>
        <v>117.773</v>
      </c>
      <c r="N27" s="1">
        <f>SUM(N28:N36)</f>
        <v>-5.121000000000004</v>
      </c>
      <c r="O27" s="1">
        <f>SUM(O28:O36)</f>
        <v>-153.82372386105271</v>
      </c>
      <c r="P27" s="1">
        <f>SUM(P28:P36)</f>
        <v>0</v>
      </c>
      <c r="Q27" s="1" t="e">
        <f t="shared" si="3"/>
        <v>#DIV/0!</v>
      </c>
      <c r="R27" s="1">
        <f t="shared" si="4"/>
        <v>0</v>
      </c>
      <c r="S27" s="1" t="e">
        <f t="shared" si="5"/>
        <v>#DIV/0!</v>
      </c>
      <c r="T27" s="1">
        <f t="shared" si="6"/>
        <v>0</v>
      </c>
      <c r="U27" s="1" t="e">
        <f t="shared" si="7"/>
        <v>#DIV/0!</v>
      </c>
      <c r="V27" s="1">
        <f t="shared" si="8"/>
        <v>20.468999999999994</v>
      </c>
      <c r="W27" s="1">
        <f t="shared" si="9"/>
        <v>21.036134177423328</v>
      </c>
      <c r="X27" s="23" t="s">
        <v>29</v>
      </c>
    </row>
    <row r="28" spans="1:24" ht="63" x14ac:dyDescent="0.25">
      <c r="A28" s="2" t="s">
        <v>42</v>
      </c>
      <c r="B28" s="25" t="s">
        <v>148</v>
      </c>
      <c r="C28" s="26" t="s">
        <v>149</v>
      </c>
      <c r="D28" s="1">
        <f>SUM(E28:H28)</f>
        <v>45.603999999999999</v>
      </c>
      <c r="E28" s="1">
        <v>0</v>
      </c>
      <c r="F28" s="1">
        <v>0</v>
      </c>
      <c r="G28" s="1">
        <v>0</v>
      </c>
      <c r="H28" s="1">
        <v>45.603999999999999</v>
      </c>
      <c r="I28" s="1">
        <f t="shared" ref="I28:I36" si="14">SUM(J28:M28)</f>
        <v>66.337999999999994</v>
      </c>
      <c r="J28" s="1">
        <v>0</v>
      </c>
      <c r="K28" s="1">
        <v>0</v>
      </c>
      <c r="L28" s="1">
        <v>0</v>
      </c>
      <c r="M28" s="1">
        <v>66.337999999999994</v>
      </c>
      <c r="N28" s="1">
        <f>I28-D28</f>
        <v>20.733999999999995</v>
      </c>
      <c r="O28" s="1">
        <f t="shared" si="1"/>
        <v>45.465310060520999</v>
      </c>
      <c r="P28" s="1">
        <f t="shared" si="2"/>
        <v>0</v>
      </c>
      <c r="Q28" s="1" t="e">
        <f t="shared" si="3"/>
        <v>#DIV/0!</v>
      </c>
      <c r="R28" s="1">
        <f t="shared" si="4"/>
        <v>0</v>
      </c>
      <c r="S28" s="1" t="e">
        <f t="shared" si="5"/>
        <v>#DIV/0!</v>
      </c>
      <c r="T28" s="1">
        <f t="shared" si="6"/>
        <v>0</v>
      </c>
      <c r="U28" s="1" t="e">
        <f t="shared" si="7"/>
        <v>#DIV/0!</v>
      </c>
      <c r="V28" s="1">
        <f t="shared" si="8"/>
        <v>20.733999999999995</v>
      </c>
      <c r="W28" s="1">
        <f t="shared" si="9"/>
        <v>45.465310060520999</v>
      </c>
      <c r="X28" s="27" t="s">
        <v>343</v>
      </c>
    </row>
    <row r="29" spans="1:24" ht="78.75" x14ac:dyDescent="0.25">
      <c r="A29" s="2" t="s">
        <v>45</v>
      </c>
      <c r="B29" s="9" t="s">
        <v>176</v>
      </c>
      <c r="C29" s="2" t="s">
        <v>177</v>
      </c>
      <c r="D29" s="1">
        <f t="shared" ref="D29:D36" si="15">SUM(E29:H29)</f>
        <v>11.16</v>
      </c>
      <c r="E29" s="1">
        <v>0</v>
      </c>
      <c r="F29" s="1">
        <v>0</v>
      </c>
      <c r="G29" s="1">
        <v>0</v>
      </c>
      <c r="H29" s="1">
        <v>11.16</v>
      </c>
      <c r="I29" s="1">
        <f t="shared" si="14"/>
        <v>0</v>
      </c>
      <c r="J29" s="1">
        <v>0</v>
      </c>
      <c r="K29" s="1">
        <v>0</v>
      </c>
      <c r="L29" s="1">
        <v>0</v>
      </c>
      <c r="M29" s="1">
        <v>0</v>
      </c>
      <c r="N29" s="1">
        <f t="shared" ref="N29" si="16">I29-D29</f>
        <v>-11.16</v>
      </c>
      <c r="O29" s="1">
        <f t="shared" ref="O29" si="17">N29/D29*100</f>
        <v>-100</v>
      </c>
      <c r="P29" s="1">
        <f t="shared" ref="P29" si="18">J29-E29</f>
        <v>0</v>
      </c>
      <c r="Q29" s="1" t="e">
        <f t="shared" ref="Q29" si="19">P29/E29*100</f>
        <v>#DIV/0!</v>
      </c>
      <c r="R29" s="1">
        <f t="shared" ref="R29" si="20">K29-F29</f>
        <v>0</v>
      </c>
      <c r="S29" s="1" t="e">
        <f t="shared" ref="S29" si="21">R29/F29*100</f>
        <v>#DIV/0!</v>
      </c>
      <c r="T29" s="1">
        <f t="shared" ref="T29" si="22">L29-G29</f>
        <v>0</v>
      </c>
      <c r="U29" s="1" t="e">
        <f t="shared" ref="U29" si="23">T29/G29*100</f>
        <v>#DIV/0!</v>
      </c>
      <c r="V29" s="1">
        <f t="shared" ref="V29" si="24">M29-H29</f>
        <v>-11.16</v>
      </c>
      <c r="W29" s="1">
        <f t="shared" ref="W29" si="25">V29/H29*100</f>
        <v>-100</v>
      </c>
      <c r="X29" s="27" t="s">
        <v>344</v>
      </c>
    </row>
    <row r="30" spans="1:24" ht="63" x14ac:dyDescent="0.25">
      <c r="A30" s="2" t="s">
        <v>46</v>
      </c>
      <c r="B30" s="28" t="s">
        <v>271</v>
      </c>
      <c r="C30" s="27" t="s">
        <v>272</v>
      </c>
      <c r="D30" s="1" t="s">
        <v>29</v>
      </c>
      <c r="E30" s="1" t="s">
        <v>29</v>
      </c>
      <c r="F30" s="1" t="s">
        <v>29</v>
      </c>
      <c r="G30" s="1" t="s">
        <v>29</v>
      </c>
      <c r="H30" s="1" t="s">
        <v>29</v>
      </c>
      <c r="I30" s="1">
        <f t="shared" ref="I30" si="26">SUM(J30:M30)</f>
        <v>25.48</v>
      </c>
      <c r="J30" s="1">
        <v>0</v>
      </c>
      <c r="K30" s="1">
        <v>0</v>
      </c>
      <c r="L30" s="1">
        <v>0</v>
      </c>
      <c r="M30" s="1">
        <v>25.48</v>
      </c>
      <c r="N30" s="1" t="s">
        <v>29</v>
      </c>
      <c r="O30" s="1" t="s">
        <v>29</v>
      </c>
      <c r="P30" s="1" t="s">
        <v>29</v>
      </c>
      <c r="Q30" s="1" t="s">
        <v>29</v>
      </c>
      <c r="R30" s="1" t="s">
        <v>29</v>
      </c>
      <c r="S30" s="1" t="s">
        <v>29</v>
      </c>
      <c r="T30" s="1" t="s">
        <v>29</v>
      </c>
      <c r="U30" s="1" t="s">
        <v>29</v>
      </c>
      <c r="V30" s="1" t="s">
        <v>29</v>
      </c>
      <c r="W30" s="1" t="s">
        <v>29</v>
      </c>
      <c r="X30" s="28" t="s">
        <v>345</v>
      </c>
    </row>
    <row r="31" spans="1:24" ht="47.25" x14ac:dyDescent="0.25">
      <c r="A31" s="2" t="s">
        <v>47</v>
      </c>
      <c r="B31" s="27" t="s">
        <v>266</v>
      </c>
      <c r="C31" s="26" t="s">
        <v>267</v>
      </c>
      <c r="D31" s="1">
        <f t="shared" si="15"/>
        <v>2.88</v>
      </c>
      <c r="E31" s="1">
        <v>0</v>
      </c>
      <c r="F31" s="1">
        <v>0</v>
      </c>
      <c r="G31" s="1">
        <v>0</v>
      </c>
      <c r="H31" s="1">
        <v>2.88</v>
      </c>
      <c r="I31" s="1">
        <f t="shared" si="14"/>
        <v>2.4939999999999998</v>
      </c>
      <c r="J31" s="1">
        <v>0</v>
      </c>
      <c r="K31" s="1">
        <v>0</v>
      </c>
      <c r="L31" s="1">
        <v>0</v>
      </c>
      <c r="M31" s="1">
        <v>2.4939999999999998</v>
      </c>
      <c r="N31" s="1">
        <f t="shared" ref="N31:N36" si="27">I31-D31</f>
        <v>-0.38600000000000012</v>
      </c>
      <c r="O31" s="1">
        <f t="shared" ref="O31:O36" si="28">N31/D31*100</f>
        <v>-13.402777777777782</v>
      </c>
      <c r="P31" s="1">
        <f t="shared" ref="P31:P36" si="29">J31-E31</f>
        <v>0</v>
      </c>
      <c r="Q31" s="1" t="e">
        <f t="shared" ref="Q31:Q36" si="30">P31/E31*100</f>
        <v>#DIV/0!</v>
      </c>
      <c r="R31" s="1">
        <f t="shared" ref="R31:R36" si="31">K31-F31</f>
        <v>0</v>
      </c>
      <c r="S31" s="1" t="e">
        <f t="shared" ref="S31:S36" si="32">R31/F31*100</f>
        <v>#DIV/0!</v>
      </c>
      <c r="T31" s="1">
        <f t="shared" ref="T31:T36" si="33">L31-G31</f>
        <v>0</v>
      </c>
      <c r="U31" s="1" t="e">
        <f t="shared" ref="U31:U36" si="34">T31/G31*100</f>
        <v>#DIV/0!</v>
      </c>
      <c r="V31" s="1">
        <f t="shared" ref="V31:V36" si="35">M31-H31</f>
        <v>-0.38600000000000012</v>
      </c>
      <c r="W31" s="1">
        <f t="shared" ref="W31:W36" si="36">V31/H31*100</f>
        <v>-13.402777777777782</v>
      </c>
      <c r="X31" s="27" t="s">
        <v>346</v>
      </c>
    </row>
    <row r="32" spans="1:24" ht="63" x14ac:dyDescent="0.25">
      <c r="A32" s="2" t="s">
        <v>50</v>
      </c>
      <c r="B32" s="27" t="s">
        <v>43</v>
      </c>
      <c r="C32" s="8" t="s">
        <v>44</v>
      </c>
      <c r="D32" s="1">
        <f t="shared" si="15"/>
        <v>2.27</v>
      </c>
      <c r="E32" s="1">
        <v>0</v>
      </c>
      <c r="F32" s="1">
        <v>0</v>
      </c>
      <c r="G32" s="1">
        <v>0</v>
      </c>
      <c r="H32" s="1">
        <v>2.27</v>
      </c>
      <c r="I32" s="1">
        <f t="shared" si="14"/>
        <v>2.2709999999999999</v>
      </c>
      <c r="J32" s="1">
        <v>0</v>
      </c>
      <c r="K32" s="1">
        <v>0</v>
      </c>
      <c r="L32" s="1">
        <v>0</v>
      </c>
      <c r="M32" s="1">
        <v>2.2709999999999999</v>
      </c>
      <c r="N32" s="1">
        <f t="shared" si="27"/>
        <v>9.9999999999988987E-4</v>
      </c>
      <c r="O32" s="1">
        <f t="shared" si="28"/>
        <v>4.40528634361185E-2</v>
      </c>
      <c r="P32" s="1">
        <f t="shared" si="29"/>
        <v>0</v>
      </c>
      <c r="Q32" s="1" t="e">
        <f t="shared" si="30"/>
        <v>#DIV/0!</v>
      </c>
      <c r="R32" s="1">
        <f t="shared" si="31"/>
        <v>0</v>
      </c>
      <c r="S32" s="1" t="e">
        <f t="shared" si="32"/>
        <v>#DIV/0!</v>
      </c>
      <c r="T32" s="1">
        <f t="shared" si="33"/>
        <v>0</v>
      </c>
      <c r="U32" s="1" t="e">
        <f t="shared" si="34"/>
        <v>#DIV/0!</v>
      </c>
      <c r="V32" s="1">
        <f t="shared" si="35"/>
        <v>9.9999999999988987E-4</v>
      </c>
      <c r="W32" s="1">
        <f t="shared" si="36"/>
        <v>4.40528634361185E-2</v>
      </c>
      <c r="X32" s="7" t="s">
        <v>347</v>
      </c>
    </row>
    <row r="33" spans="1:24" ht="63" x14ac:dyDescent="0.25">
      <c r="A33" s="2" t="s">
        <v>435</v>
      </c>
      <c r="B33" s="29" t="s">
        <v>291</v>
      </c>
      <c r="C33" s="30" t="s">
        <v>292</v>
      </c>
      <c r="D33" s="1">
        <f t="shared" si="15"/>
        <v>0.18</v>
      </c>
      <c r="E33" s="1">
        <v>0</v>
      </c>
      <c r="F33" s="1">
        <v>0</v>
      </c>
      <c r="G33" s="1">
        <v>0</v>
      </c>
      <c r="H33" s="1">
        <v>0.18</v>
      </c>
      <c r="I33" s="1">
        <f t="shared" si="14"/>
        <v>0.2</v>
      </c>
      <c r="J33" s="1">
        <v>0</v>
      </c>
      <c r="K33" s="1">
        <v>0</v>
      </c>
      <c r="L33" s="1">
        <v>0</v>
      </c>
      <c r="M33" s="1">
        <v>0.2</v>
      </c>
      <c r="N33" s="1">
        <f t="shared" si="27"/>
        <v>2.0000000000000018E-2</v>
      </c>
      <c r="O33" s="1">
        <f t="shared" si="28"/>
        <v>11.111111111111121</v>
      </c>
      <c r="P33" s="1">
        <f t="shared" si="29"/>
        <v>0</v>
      </c>
      <c r="Q33" s="1" t="e">
        <f t="shared" si="30"/>
        <v>#DIV/0!</v>
      </c>
      <c r="R33" s="1">
        <f t="shared" si="31"/>
        <v>0</v>
      </c>
      <c r="S33" s="1" t="e">
        <f t="shared" si="32"/>
        <v>#DIV/0!</v>
      </c>
      <c r="T33" s="1">
        <f t="shared" si="33"/>
        <v>0</v>
      </c>
      <c r="U33" s="1" t="e">
        <f t="shared" si="34"/>
        <v>#DIV/0!</v>
      </c>
      <c r="V33" s="1">
        <f t="shared" si="35"/>
        <v>2.0000000000000018E-2</v>
      </c>
      <c r="W33" s="1">
        <f t="shared" si="36"/>
        <v>11.111111111111121</v>
      </c>
      <c r="X33" s="27" t="s">
        <v>348</v>
      </c>
    </row>
    <row r="34" spans="1:24" ht="110.25" x14ac:dyDescent="0.25">
      <c r="A34" s="2" t="s">
        <v>436</v>
      </c>
      <c r="B34" s="31" t="s">
        <v>293</v>
      </c>
      <c r="C34" s="28" t="s">
        <v>294</v>
      </c>
      <c r="D34" s="1">
        <f t="shared" si="15"/>
        <v>14.93</v>
      </c>
      <c r="E34" s="1">
        <v>0</v>
      </c>
      <c r="F34" s="1">
        <v>0</v>
      </c>
      <c r="G34" s="1">
        <v>0</v>
      </c>
      <c r="H34" s="1">
        <v>14.93</v>
      </c>
      <c r="I34" s="1">
        <f t="shared" si="14"/>
        <v>0</v>
      </c>
      <c r="J34" s="1">
        <v>0</v>
      </c>
      <c r="K34" s="1">
        <v>0</v>
      </c>
      <c r="L34" s="1">
        <v>0</v>
      </c>
      <c r="M34" s="1">
        <v>0</v>
      </c>
      <c r="N34" s="1">
        <f t="shared" si="27"/>
        <v>-14.93</v>
      </c>
      <c r="O34" s="1">
        <f t="shared" si="28"/>
        <v>-100</v>
      </c>
      <c r="P34" s="1">
        <f t="shared" si="29"/>
        <v>0</v>
      </c>
      <c r="Q34" s="1" t="e">
        <f t="shared" si="30"/>
        <v>#DIV/0!</v>
      </c>
      <c r="R34" s="1">
        <f t="shared" si="31"/>
        <v>0</v>
      </c>
      <c r="S34" s="1" t="e">
        <f t="shared" si="32"/>
        <v>#DIV/0!</v>
      </c>
      <c r="T34" s="1">
        <f t="shared" si="33"/>
        <v>0</v>
      </c>
      <c r="U34" s="1" t="e">
        <f t="shared" si="34"/>
        <v>#DIV/0!</v>
      </c>
      <c r="V34" s="1">
        <f t="shared" si="35"/>
        <v>-14.93</v>
      </c>
      <c r="W34" s="1">
        <f t="shared" si="36"/>
        <v>-100</v>
      </c>
      <c r="X34" s="27" t="s">
        <v>349</v>
      </c>
    </row>
    <row r="35" spans="1:24" ht="78.75" x14ac:dyDescent="0.25">
      <c r="A35" s="2" t="s">
        <v>437</v>
      </c>
      <c r="B35" s="25" t="s">
        <v>48</v>
      </c>
      <c r="C35" s="26" t="s">
        <v>49</v>
      </c>
      <c r="D35" s="1" t="s">
        <v>29</v>
      </c>
      <c r="E35" s="1" t="s">
        <v>29</v>
      </c>
      <c r="F35" s="1" t="s">
        <v>29</v>
      </c>
      <c r="G35" s="1" t="s">
        <v>29</v>
      </c>
      <c r="H35" s="1" t="s">
        <v>29</v>
      </c>
      <c r="I35" s="1">
        <f t="shared" si="14"/>
        <v>0.11</v>
      </c>
      <c r="J35" s="1">
        <v>0</v>
      </c>
      <c r="K35" s="1">
        <v>0</v>
      </c>
      <c r="L35" s="1">
        <v>0</v>
      </c>
      <c r="M35" s="1">
        <v>0.11</v>
      </c>
      <c r="N35" s="1" t="s">
        <v>29</v>
      </c>
      <c r="O35" s="1" t="s">
        <v>29</v>
      </c>
      <c r="P35" s="1" t="s">
        <v>29</v>
      </c>
      <c r="Q35" s="1" t="s">
        <v>29</v>
      </c>
      <c r="R35" s="1" t="s">
        <v>29</v>
      </c>
      <c r="S35" s="1" t="s">
        <v>29</v>
      </c>
      <c r="T35" s="1" t="s">
        <v>29</v>
      </c>
      <c r="U35" s="1" t="s">
        <v>29</v>
      </c>
      <c r="V35" s="1" t="s">
        <v>29</v>
      </c>
      <c r="W35" s="1" t="s">
        <v>29</v>
      </c>
      <c r="X35" s="27" t="s">
        <v>180</v>
      </c>
    </row>
    <row r="36" spans="1:24" ht="63" x14ac:dyDescent="0.25">
      <c r="A36" s="2" t="s">
        <v>438</v>
      </c>
      <c r="B36" s="25" t="s">
        <v>178</v>
      </c>
      <c r="C36" s="26" t="s">
        <v>179</v>
      </c>
      <c r="D36" s="1">
        <f t="shared" si="15"/>
        <v>20.28</v>
      </c>
      <c r="E36" s="1">
        <v>0</v>
      </c>
      <c r="F36" s="1">
        <v>0</v>
      </c>
      <c r="G36" s="1">
        <v>0</v>
      </c>
      <c r="H36" s="1">
        <v>20.28</v>
      </c>
      <c r="I36" s="1">
        <f t="shared" si="14"/>
        <v>20.880000000000003</v>
      </c>
      <c r="J36" s="1">
        <v>0</v>
      </c>
      <c r="K36" s="1">
        <v>0</v>
      </c>
      <c r="L36" s="1">
        <v>0</v>
      </c>
      <c r="M36" s="1">
        <v>20.880000000000003</v>
      </c>
      <c r="N36" s="1">
        <f t="shared" si="27"/>
        <v>0.60000000000000142</v>
      </c>
      <c r="O36" s="1">
        <f t="shared" si="28"/>
        <v>2.9585798816568114</v>
      </c>
      <c r="P36" s="1">
        <f t="shared" si="29"/>
        <v>0</v>
      </c>
      <c r="Q36" s="1" t="e">
        <f t="shared" si="30"/>
        <v>#DIV/0!</v>
      </c>
      <c r="R36" s="1">
        <f t="shared" si="31"/>
        <v>0</v>
      </c>
      <c r="S36" s="1" t="e">
        <f t="shared" si="32"/>
        <v>#DIV/0!</v>
      </c>
      <c r="T36" s="1">
        <f t="shared" si="33"/>
        <v>0</v>
      </c>
      <c r="U36" s="1" t="e">
        <f t="shared" si="34"/>
        <v>#DIV/0!</v>
      </c>
      <c r="V36" s="1">
        <f t="shared" si="35"/>
        <v>0.60000000000000142</v>
      </c>
      <c r="W36" s="1">
        <f t="shared" si="36"/>
        <v>2.9585798816568114</v>
      </c>
      <c r="X36" s="27" t="s">
        <v>350</v>
      </c>
    </row>
    <row r="37" spans="1:24" ht="31.5" x14ac:dyDescent="0.25">
      <c r="A37" s="48" t="s">
        <v>51</v>
      </c>
      <c r="B37" s="49" t="s">
        <v>52</v>
      </c>
      <c r="C37" s="50" t="s">
        <v>31</v>
      </c>
      <c r="D37" s="4">
        <f t="shared" ref="D37:M37" si="37">D38+D54+D99</f>
        <v>132.71868000000003</v>
      </c>
      <c r="E37" s="4">
        <f t="shared" si="37"/>
        <v>0</v>
      </c>
      <c r="F37" s="4">
        <f t="shared" si="37"/>
        <v>0</v>
      </c>
      <c r="G37" s="4">
        <f t="shared" si="37"/>
        <v>132.71868000000003</v>
      </c>
      <c r="H37" s="4">
        <f t="shared" si="37"/>
        <v>0</v>
      </c>
      <c r="I37" s="4">
        <f t="shared" si="37"/>
        <v>87.674278655999998</v>
      </c>
      <c r="J37" s="4">
        <f t="shared" si="37"/>
        <v>0</v>
      </c>
      <c r="K37" s="4">
        <f t="shared" si="37"/>
        <v>0</v>
      </c>
      <c r="L37" s="4">
        <f t="shared" si="37"/>
        <v>84.564278655999999</v>
      </c>
      <c r="M37" s="4">
        <f t="shared" si="37"/>
        <v>3.11</v>
      </c>
      <c r="N37" s="1">
        <f t="shared" ref="N37:N40" si="38">I37-D37</f>
        <v>-45.044401344000036</v>
      </c>
      <c r="O37" s="1">
        <f t="shared" ref="O37:O40" si="39">N37/D37*100</f>
        <v>-33.939759907196205</v>
      </c>
      <c r="P37" s="1">
        <f t="shared" ref="P37:P40" si="40">J37-E37</f>
        <v>0</v>
      </c>
      <c r="Q37" s="1" t="e">
        <f t="shared" ref="Q37:Q40" si="41">P37/E37*100</f>
        <v>#DIV/0!</v>
      </c>
      <c r="R37" s="1">
        <f t="shared" ref="R37:R40" si="42">K37-F37</f>
        <v>0</v>
      </c>
      <c r="S37" s="1" t="e">
        <f t="shared" ref="S37:S40" si="43">R37/F37*100</f>
        <v>#DIV/0!</v>
      </c>
      <c r="T37" s="1">
        <f t="shared" ref="T37:T40" si="44">L37-G37</f>
        <v>-48.154401344000036</v>
      </c>
      <c r="U37" s="1">
        <f t="shared" ref="U37:U40" si="45">T37/G37*100</f>
        <v>-36.28306229688242</v>
      </c>
      <c r="V37" s="1">
        <f t="shared" ref="V37:V40" si="46">M37-H37</f>
        <v>3.11</v>
      </c>
      <c r="W37" s="1" t="e">
        <f t="shared" ref="W37:W40" si="47">V37/H37*100</f>
        <v>#DIV/0!</v>
      </c>
      <c r="X37" s="7" t="s">
        <v>29</v>
      </c>
    </row>
    <row r="38" spans="1:24" ht="63" x14ac:dyDescent="0.25">
      <c r="A38" s="52" t="s">
        <v>53</v>
      </c>
      <c r="B38" s="53" t="s">
        <v>54</v>
      </c>
      <c r="C38" s="54" t="s">
        <v>31</v>
      </c>
      <c r="D38" s="55">
        <f t="shared" ref="D38:M38" si="48">D39+D52</f>
        <v>32.039999999999992</v>
      </c>
      <c r="E38" s="55">
        <f t="shared" si="48"/>
        <v>0</v>
      </c>
      <c r="F38" s="55">
        <f t="shared" si="48"/>
        <v>0</v>
      </c>
      <c r="G38" s="55">
        <f t="shared" si="48"/>
        <v>32.039999999999992</v>
      </c>
      <c r="H38" s="55">
        <f t="shared" si="48"/>
        <v>0</v>
      </c>
      <c r="I38" s="55">
        <f t="shared" si="48"/>
        <v>10.984999999999999</v>
      </c>
      <c r="J38" s="55">
        <f t="shared" si="48"/>
        <v>0</v>
      </c>
      <c r="K38" s="55">
        <f t="shared" si="48"/>
        <v>0</v>
      </c>
      <c r="L38" s="55">
        <f t="shared" si="48"/>
        <v>10.984999999999999</v>
      </c>
      <c r="M38" s="55">
        <f t="shared" si="48"/>
        <v>0</v>
      </c>
      <c r="N38" s="1">
        <f t="shared" si="38"/>
        <v>-21.054999999999993</v>
      </c>
      <c r="O38" s="1">
        <f t="shared" si="39"/>
        <v>-65.714731585518095</v>
      </c>
      <c r="P38" s="1">
        <f t="shared" si="40"/>
        <v>0</v>
      </c>
      <c r="Q38" s="1" t="e">
        <f t="shared" si="41"/>
        <v>#DIV/0!</v>
      </c>
      <c r="R38" s="1">
        <f t="shared" si="42"/>
        <v>0</v>
      </c>
      <c r="S38" s="1" t="e">
        <f t="shared" si="43"/>
        <v>#DIV/0!</v>
      </c>
      <c r="T38" s="1">
        <f t="shared" si="44"/>
        <v>-21.054999999999993</v>
      </c>
      <c r="U38" s="1">
        <f t="shared" si="45"/>
        <v>-65.714731585518095</v>
      </c>
      <c r="V38" s="1">
        <f t="shared" si="46"/>
        <v>0</v>
      </c>
      <c r="W38" s="1" t="e">
        <f t="shared" si="47"/>
        <v>#DIV/0!</v>
      </c>
      <c r="X38" s="7" t="s">
        <v>29</v>
      </c>
    </row>
    <row r="39" spans="1:24" ht="31.5" x14ac:dyDescent="0.25">
      <c r="A39" s="52" t="s">
        <v>55</v>
      </c>
      <c r="B39" s="53" t="s">
        <v>56</v>
      </c>
      <c r="C39" s="54" t="s">
        <v>31</v>
      </c>
      <c r="D39" s="55">
        <f t="shared" ref="D39:M39" si="49">SUM(D40:D51)</f>
        <v>27.669999999999995</v>
      </c>
      <c r="E39" s="55">
        <f t="shared" si="49"/>
        <v>0</v>
      </c>
      <c r="F39" s="55">
        <f t="shared" si="49"/>
        <v>0</v>
      </c>
      <c r="G39" s="55">
        <f t="shared" si="49"/>
        <v>27.669999999999995</v>
      </c>
      <c r="H39" s="55">
        <f t="shared" si="49"/>
        <v>0</v>
      </c>
      <c r="I39" s="55">
        <f t="shared" si="49"/>
        <v>10.984999999999999</v>
      </c>
      <c r="J39" s="55">
        <f t="shared" si="49"/>
        <v>0</v>
      </c>
      <c r="K39" s="55">
        <f t="shared" si="49"/>
        <v>0</v>
      </c>
      <c r="L39" s="55">
        <f t="shared" si="49"/>
        <v>10.984999999999999</v>
      </c>
      <c r="M39" s="55">
        <f t="shared" si="49"/>
        <v>0</v>
      </c>
      <c r="N39" s="1">
        <f t="shared" si="38"/>
        <v>-16.684999999999995</v>
      </c>
      <c r="O39" s="1">
        <f t="shared" si="39"/>
        <v>-60.299963859775929</v>
      </c>
      <c r="P39" s="1">
        <f t="shared" si="40"/>
        <v>0</v>
      </c>
      <c r="Q39" s="1" t="e">
        <f t="shared" si="41"/>
        <v>#DIV/0!</v>
      </c>
      <c r="R39" s="1">
        <f t="shared" si="42"/>
        <v>0</v>
      </c>
      <c r="S39" s="1" t="e">
        <f t="shared" si="43"/>
        <v>#DIV/0!</v>
      </c>
      <c r="T39" s="1">
        <f t="shared" si="44"/>
        <v>-16.684999999999995</v>
      </c>
      <c r="U39" s="1">
        <f t="shared" si="45"/>
        <v>-60.299963859775929</v>
      </c>
      <c r="V39" s="1">
        <f t="shared" si="46"/>
        <v>0</v>
      </c>
      <c r="W39" s="1" t="e">
        <f t="shared" si="47"/>
        <v>#DIV/0!</v>
      </c>
      <c r="X39" s="7" t="s">
        <v>29</v>
      </c>
    </row>
    <row r="40" spans="1:24" ht="94.5" x14ac:dyDescent="0.25">
      <c r="A40" s="2" t="s">
        <v>57</v>
      </c>
      <c r="B40" s="27" t="s">
        <v>150</v>
      </c>
      <c r="C40" s="7" t="s">
        <v>151</v>
      </c>
      <c r="D40" s="1">
        <f>SUM(E40:H40)</f>
        <v>11.065</v>
      </c>
      <c r="E40" s="1">
        <v>0</v>
      </c>
      <c r="F40" s="1">
        <v>0</v>
      </c>
      <c r="G40" s="5">
        <v>11.065</v>
      </c>
      <c r="H40" s="1">
        <v>0</v>
      </c>
      <c r="I40" s="1">
        <f t="shared" ref="I40:I50" si="50">SUM(J40:M40)</f>
        <v>0</v>
      </c>
      <c r="J40" s="1">
        <v>0</v>
      </c>
      <c r="K40" s="1">
        <v>0</v>
      </c>
      <c r="L40" s="1">
        <v>0</v>
      </c>
      <c r="M40" s="1">
        <v>0</v>
      </c>
      <c r="N40" s="1">
        <f t="shared" si="38"/>
        <v>-11.065</v>
      </c>
      <c r="O40" s="1">
        <f t="shared" si="39"/>
        <v>-100</v>
      </c>
      <c r="P40" s="1">
        <f t="shared" si="40"/>
        <v>0</v>
      </c>
      <c r="Q40" s="1" t="e">
        <f t="shared" si="41"/>
        <v>#DIV/0!</v>
      </c>
      <c r="R40" s="1">
        <f t="shared" si="42"/>
        <v>0</v>
      </c>
      <c r="S40" s="1" t="e">
        <f t="shared" si="43"/>
        <v>#DIV/0!</v>
      </c>
      <c r="T40" s="1">
        <f t="shared" si="44"/>
        <v>-11.065</v>
      </c>
      <c r="U40" s="1">
        <f t="shared" si="45"/>
        <v>-100</v>
      </c>
      <c r="V40" s="1">
        <f t="shared" si="46"/>
        <v>0</v>
      </c>
      <c r="W40" s="1" t="e">
        <f t="shared" si="47"/>
        <v>#DIV/0!</v>
      </c>
      <c r="X40" s="27" t="s">
        <v>351</v>
      </c>
    </row>
    <row r="41" spans="1:24" ht="94.5" x14ac:dyDescent="0.25">
      <c r="A41" s="2" t="s">
        <v>439</v>
      </c>
      <c r="B41" s="9" t="s">
        <v>289</v>
      </c>
      <c r="C41" s="2" t="s">
        <v>290</v>
      </c>
      <c r="D41" s="1">
        <f t="shared" ref="D41:D50" si="51">SUM(E41:H41)</f>
        <v>4.8250000000000002</v>
      </c>
      <c r="E41" s="1">
        <v>0</v>
      </c>
      <c r="F41" s="1">
        <v>0</v>
      </c>
      <c r="G41" s="5">
        <v>4.8250000000000002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f t="shared" ref="N41:N50" si="52">I41-D41</f>
        <v>-4.8250000000000002</v>
      </c>
      <c r="O41" s="1">
        <f t="shared" ref="O41:O50" si="53">N41/D41*100</f>
        <v>-100</v>
      </c>
      <c r="P41" s="1">
        <f t="shared" ref="P41:P50" si="54">J41-E41</f>
        <v>0</v>
      </c>
      <c r="Q41" s="1" t="e">
        <f t="shared" ref="Q41:Q50" si="55">P41/E41*100</f>
        <v>#DIV/0!</v>
      </c>
      <c r="R41" s="1">
        <f t="shared" ref="R41:R50" si="56">K41-F41</f>
        <v>0</v>
      </c>
      <c r="S41" s="1" t="e">
        <f t="shared" ref="S41:S50" si="57">R41/F41*100</f>
        <v>#DIV/0!</v>
      </c>
      <c r="T41" s="1">
        <f t="shared" ref="T41:T50" si="58">L41-G41</f>
        <v>-4.8250000000000002</v>
      </c>
      <c r="U41" s="1">
        <f t="shared" ref="U41:U50" si="59">T41/G41*100</f>
        <v>-100</v>
      </c>
      <c r="V41" s="1">
        <f t="shared" ref="V41:V50" si="60">M41-H41</f>
        <v>0</v>
      </c>
      <c r="W41" s="1" t="e">
        <f t="shared" ref="W41:W50" si="61">V41/H41*100</f>
        <v>#DIV/0!</v>
      </c>
      <c r="X41" s="27" t="s">
        <v>352</v>
      </c>
    </row>
    <row r="42" spans="1:24" ht="63" x14ac:dyDescent="0.25">
      <c r="A42" s="2" t="s">
        <v>58</v>
      </c>
      <c r="B42" s="9" t="s">
        <v>273</v>
      </c>
      <c r="C42" s="2" t="s">
        <v>274</v>
      </c>
      <c r="D42" s="1" t="s">
        <v>29</v>
      </c>
      <c r="E42" s="1" t="s">
        <v>29</v>
      </c>
      <c r="F42" s="1" t="s">
        <v>29</v>
      </c>
      <c r="G42" s="1" t="s">
        <v>29</v>
      </c>
      <c r="H42" s="1" t="s">
        <v>29</v>
      </c>
      <c r="I42" s="1">
        <f t="shared" ref="I42:I44" si="62">SUM(J42:M42)</f>
        <v>3.45</v>
      </c>
      <c r="J42" s="1">
        <v>0</v>
      </c>
      <c r="K42" s="1">
        <v>0</v>
      </c>
      <c r="L42" s="1">
        <v>3.45</v>
      </c>
      <c r="M42" s="1">
        <v>0</v>
      </c>
      <c r="N42" s="1" t="s">
        <v>29</v>
      </c>
      <c r="O42" s="1" t="s">
        <v>29</v>
      </c>
      <c r="P42" s="1" t="s">
        <v>29</v>
      </c>
      <c r="Q42" s="1" t="s">
        <v>29</v>
      </c>
      <c r="R42" s="1" t="s">
        <v>29</v>
      </c>
      <c r="S42" s="1" t="s">
        <v>29</v>
      </c>
      <c r="T42" s="1" t="s">
        <v>29</v>
      </c>
      <c r="U42" s="1" t="s">
        <v>29</v>
      </c>
      <c r="V42" s="1" t="s">
        <v>29</v>
      </c>
      <c r="W42" s="1" t="s">
        <v>29</v>
      </c>
      <c r="X42" s="28" t="s">
        <v>353</v>
      </c>
    </row>
    <row r="43" spans="1:24" ht="78.75" x14ac:dyDescent="0.25">
      <c r="A43" s="2" t="s">
        <v>59</v>
      </c>
      <c r="B43" s="9" t="s">
        <v>275</v>
      </c>
      <c r="C43" s="2" t="s">
        <v>276</v>
      </c>
      <c r="D43" s="1" t="s">
        <v>29</v>
      </c>
      <c r="E43" s="1" t="s">
        <v>29</v>
      </c>
      <c r="F43" s="1" t="s">
        <v>29</v>
      </c>
      <c r="G43" s="1" t="s">
        <v>29</v>
      </c>
      <c r="H43" s="1" t="s">
        <v>29</v>
      </c>
      <c r="I43" s="1">
        <f t="shared" si="62"/>
        <v>2.27</v>
      </c>
      <c r="J43" s="1">
        <v>0</v>
      </c>
      <c r="K43" s="1">
        <v>0</v>
      </c>
      <c r="L43" s="1">
        <v>2.27</v>
      </c>
      <c r="M43" s="1">
        <v>0</v>
      </c>
      <c r="N43" s="1" t="s">
        <v>29</v>
      </c>
      <c r="O43" s="1" t="s">
        <v>29</v>
      </c>
      <c r="P43" s="1" t="s">
        <v>29</v>
      </c>
      <c r="Q43" s="1" t="s">
        <v>29</v>
      </c>
      <c r="R43" s="1" t="s">
        <v>29</v>
      </c>
      <c r="S43" s="1" t="s">
        <v>29</v>
      </c>
      <c r="T43" s="1" t="s">
        <v>29</v>
      </c>
      <c r="U43" s="1" t="s">
        <v>29</v>
      </c>
      <c r="V43" s="1" t="s">
        <v>29</v>
      </c>
      <c r="W43" s="1" t="s">
        <v>29</v>
      </c>
      <c r="X43" s="27" t="s">
        <v>354</v>
      </c>
    </row>
    <row r="44" spans="1:24" ht="78.75" x14ac:dyDescent="0.25">
      <c r="A44" s="2" t="s">
        <v>60</v>
      </c>
      <c r="B44" s="9" t="s">
        <v>277</v>
      </c>
      <c r="C44" s="2" t="s">
        <v>278</v>
      </c>
      <c r="D44" s="1" t="s">
        <v>29</v>
      </c>
      <c r="E44" s="1" t="s">
        <v>29</v>
      </c>
      <c r="F44" s="1" t="s">
        <v>29</v>
      </c>
      <c r="G44" s="1" t="s">
        <v>29</v>
      </c>
      <c r="H44" s="1" t="s">
        <v>29</v>
      </c>
      <c r="I44" s="1">
        <f t="shared" si="62"/>
        <v>0.91500000000000004</v>
      </c>
      <c r="J44" s="1">
        <v>0</v>
      </c>
      <c r="K44" s="1">
        <v>0</v>
      </c>
      <c r="L44" s="1">
        <v>0.91500000000000004</v>
      </c>
      <c r="M44" s="1">
        <v>0</v>
      </c>
      <c r="N44" s="1" t="s">
        <v>29</v>
      </c>
      <c r="O44" s="1" t="s">
        <v>29</v>
      </c>
      <c r="P44" s="1" t="s">
        <v>29</v>
      </c>
      <c r="Q44" s="1" t="s">
        <v>29</v>
      </c>
      <c r="R44" s="1" t="s">
        <v>29</v>
      </c>
      <c r="S44" s="1" t="s">
        <v>29</v>
      </c>
      <c r="T44" s="1" t="s">
        <v>29</v>
      </c>
      <c r="U44" s="1" t="s">
        <v>29</v>
      </c>
      <c r="V44" s="1" t="s">
        <v>29</v>
      </c>
      <c r="W44" s="1" t="s">
        <v>29</v>
      </c>
      <c r="X44" s="27" t="s">
        <v>355</v>
      </c>
    </row>
    <row r="45" spans="1:24" ht="63" x14ac:dyDescent="0.25">
      <c r="A45" s="2" t="s">
        <v>233</v>
      </c>
      <c r="B45" s="27" t="s">
        <v>234</v>
      </c>
      <c r="C45" s="8" t="s">
        <v>235</v>
      </c>
      <c r="D45" s="1">
        <f t="shared" ref="D45" si="63">SUM(E45:H45)</f>
        <v>2.9</v>
      </c>
      <c r="E45" s="1">
        <v>0</v>
      </c>
      <c r="F45" s="1">
        <v>0</v>
      </c>
      <c r="G45" s="5">
        <v>2.9</v>
      </c>
      <c r="H45" s="1">
        <v>0</v>
      </c>
      <c r="I45" s="1">
        <f t="shared" si="50"/>
        <v>0.98299999999999998</v>
      </c>
      <c r="J45" s="1">
        <v>0</v>
      </c>
      <c r="K45" s="1">
        <v>0</v>
      </c>
      <c r="L45" s="1">
        <v>0.98299999999999998</v>
      </c>
      <c r="M45" s="1">
        <v>0</v>
      </c>
      <c r="N45" s="1" t="s">
        <v>29</v>
      </c>
      <c r="O45" s="1" t="s">
        <v>29</v>
      </c>
      <c r="P45" s="1" t="s">
        <v>29</v>
      </c>
      <c r="Q45" s="1" t="s">
        <v>29</v>
      </c>
      <c r="R45" s="1" t="s">
        <v>29</v>
      </c>
      <c r="S45" s="1" t="s">
        <v>29</v>
      </c>
      <c r="T45" s="1" t="s">
        <v>29</v>
      </c>
      <c r="U45" s="1" t="s">
        <v>29</v>
      </c>
      <c r="V45" s="1" t="s">
        <v>29</v>
      </c>
      <c r="W45" s="1" t="s">
        <v>29</v>
      </c>
      <c r="X45" s="27" t="s">
        <v>356</v>
      </c>
    </row>
    <row r="46" spans="1:24" ht="63" x14ac:dyDescent="0.25">
      <c r="A46" s="2" t="s">
        <v>440</v>
      </c>
      <c r="B46" s="32" t="s">
        <v>236</v>
      </c>
      <c r="C46" s="26" t="s">
        <v>237</v>
      </c>
      <c r="D46" s="1">
        <f t="shared" si="51"/>
        <v>2.2000000000000002</v>
      </c>
      <c r="E46" s="1">
        <v>0</v>
      </c>
      <c r="F46" s="1">
        <v>0</v>
      </c>
      <c r="G46" s="5">
        <v>2.2000000000000002</v>
      </c>
      <c r="H46" s="1">
        <v>0</v>
      </c>
      <c r="I46" s="1">
        <f t="shared" si="50"/>
        <v>0.29399999999999998</v>
      </c>
      <c r="J46" s="1">
        <v>0</v>
      </c>
      <c r="K46" s="1">
        <v>0</v>
      </c>
      <c r="L46" s="1">
        <v>0.29399999999999998</v>
      </c>
      <c r="M46" s="1">
        <v>0</v>
      </c>
      <c r="N46" s="1">
        <f t="shared" si="52"/>
        <v>-1.9060000000000001</v>
      </c>
      <c r="O46" s="1">
        <f t="shared" si="53"/>
        <v>-86.63636363636364</v>
      </c>
      <c r="P46" s="1">
        <f t="shared" si="54"/>
        <v>0</v>
      </c>
      <c r="Q46" s="1" t="e">
        <f t="shared" si="55"/>
        <v>#DIV/0!</v>
      </c>
      <c r="R46" s="1">
        <f t="shared" si="56"/>
        <v>0</v>
      </c>
      <c r="S46" s="1" t="e">
        <f t="shared" si="57"/>
        <v>#DIV/0!</v>
      </c>
      <c r="T46" s="1">
        <f t="shared" si="58"/>
        <v>-1.9060000000000001</v>
      </c>
      <c r="U46" s="1">
        <f t="shared" si="59"/>
        <v>-86.63636363636364</v>
      </c>
      <c r="V46" s="1">
        <f t="shared" si="60"/>
        <v>0</v>
      </c>
      <c r="W46" s="1" t="e">
        <f t="shared" si="61"/>
        <v>#DIV/0!</v>
      </c>
      <c r="X46" s="32" t="s">
        <v>357</v>
      </c>
    </row>
    <row r="47" spans="1:24" ht="63" x14ac:dyDescent="0.25">
      <c r="A47" s="2" t="s">
        <v>441</v>
      </c>
      <c r="B47" s="32" t="s">
        <v>238</v>
      </c>
      <c r="C47" s="26" t="s">
        <v>239</v>
      </c>
      <c r="D47" s="1">
        <f t="shared" si="51"/>
        <v>2.6850000000000001</v>
      </c>
      <c r="E47" s="1">
        <v>0</v>
      </c>
      <c r="F47" s="1">
        <v>0</v>
      </c>
      <c r="G47" s="5">
        <v>2.6850000000000001</v>
      </c>
      <c r="H47" s="1">
        <v>0</v>
      </c>
      <c r="I47" s="1">
        <f t="shared" si="50"/>
        <v>1.375</v>
      </c>
      <c r="J47" s="1">
        <v>0</v>
      </c>
      <c r="K47" s="1">
        <v>0</v>
      </c>
      <c r="L47" s="1">
        <v>1.375</v>
      </c>
      <c r="M47" s="1">
        <v>0</v>
      </c>
      <c r="N47" s="1">
        <f t="shared" si="52"/>
        <v>-1.31</v>
      </c>
      <c r="O47" s="1">
        <f t="shared" si="53"/>
        <v>-48.789571694599623</v>
      </c>
      <c r="P47" s="1">
        <f t="shared" si="54"/>
        <v>0</v>
      </c>
      <c r="Q47" s="1" t="e">
        <f t="shared" si="55"/>
        <v>#DIV/0!</v>
      </c>
      <c r="R47" s="1">
        <f t="shared" si="56"/>
        <v>0</v>
      </c>
      <c r="S47" s="1" t="e">
        <f t="shared" si="57"/>
        <v>#DIV/0!</v>
      </c>
      <c r="T47" s="1">
        <f t="shared" si="58"/>
        <v>-1.31</v>
      </c>
      <c r="U47" s="1">
        <f t="shared" si="59"/>
        <v>-48.789571694599623</v>
      </c>
      <c r="V47" s="1">
        <f t="shared" si="60"/>
        <v>0</v>
      </c>
      <c r="W47" s="1" t="e">
        <f t="shared" si="61"/>
        <v>#DIV/0!</v>
      </c>
      <c r="X47" s="27" t="s">
        <v>358</v>
      </c>
    </row>
    <row r="48" spans="1:24" ht="47.25" x14ac:dyDescent="0.25">
      <c r="A48" s="2" t="s">
        <v>442</v>
      </c>
      <c r="B48" s="27" t="s">
        <v>181</v>
      </c>
      <c r="C48" s="27" t="s">
        <v>182</v>
      </c>
      <c r="D48" s="1">
        <f t="shared" si="51"/>
        <v>1.7049999999999998</v>
      </c>
      <c r="E48" s="1">
        <v>0</v>
      </c>
      <c r="F48" s="1">
        <v>0</v>
      </c>
      <c r="G48" s="5">
        <v>1.7049999999999998</v>
      </c>
      <c r="H48" s="1">
        <v>0</v>
      </c>
      <c r="I48" s="1">
        <f t="shared" si="50"/>
        <v>0.81799999999999995</v>
      </c>
      <c r="J48" s="1">
        <v>0</v>
      </c>
      <c r="K48" s="1">
        <v>0</v>
      </c>
      <c r="L48" s="1">
        <v>0.81799999999999995</v>
      </c>
      <c r="M48" s="1">
        <v>0</v>
      </c>
      <c r="N48" s="1">
        <f t="shared" si="52"/>
        <v>-0.8869999999999999</v>
      </c>
      <c r="O48" s="1">
        <f t="shared" si="53"/>
        <v>-52.023460410557185</v>
      </c>
      <c r="P48" s="1">
        <f t="shared" si="54"/>
        <v>0</v>
      </c>
      <c r="Q48" s="1" t="e">
        <f t="shared" si="55"/>
        <v>#DIV/0!</v>
      </c>
      <c r="R48" s="1">
        <f t="shared" si="56"/>
        <v>0</v>
      </c>
      <c r="S48" s="1" t="e">
        <f t="shared" si="57"/>
        <v>#DIV/0!</v>
      </c>
      <c r="T48" s="1">
        <f t="shared" si="58"/>
        <v>-0.8869999999999999</v>
      </c>
      <c r="U48" s="1">
        <f t="shared" si="59"/>
        <v>-52.023460410557185</v>
      </c>
      <c r="V48" s="1">
        <f t="shared" si="60"/>
        <v>0</v>
      </c>
      <c r="W48" s="1" t="e">
        <f t="shared" si="61"/>
        <v>#DIV/0!</v>
      </c>
      <c r="X48" s="30" t="s">
        <v>359</v>
      </c>
    </row>
    <row r="49" spans="1:24" ht="63" x14ac:dyDescent="0.25">
      <c r="A49" s="2" t="s">
        <v>443</v>
      </c>
      <c r="B49" s="32" t="s">
        <v>183</v>
      </c>
      <c r="C49" s="26" t="s">
        <v>184</v>
      </c>
      <c r="D49" s="1">
        <f t="shared" si="51"/>
        <v>1.145</v>
      </c>
      <c r="E49" s="1">
        <v>0</v>
      </c>
      <c r="F49" s="1">
        <v>0</v>
      </c>
      <c r="G49" s="5">
        <v>1.145</v>
      </c>
      <c r="H49" s="1">
        <v>0</v>
      </c>
      <c r="I49" s="1">
        <f t="shared" si="50"/>
        <v>0.08</v>
      </c>
      <c r="J49" s="1">
        <v>0</v>
      </c>
      <c r="K49" s="1">
        <v>0</v>
      </c>
      <c r="L49" s="1">
        <v>0.08</v>
      </c>
      <c r="M49" s="1">
        <v>0</v>
      </c>
      <c r="N49" s="1">
        <f t="shared" si="52"/>
        <v>-1.0649999999999999</v>
      </c>
      <c r="O49" s="1">
        <f t="shared" si="53"/>
        <v>-93.013100436681214</v>
      </c>
      <c r="P49" s="1">
        <f t="shared" si="54"/>
        <v>0</v>
      </c>
      <c r="Q49" s="1" t="e">
        <f t="shared" si="55"/>
        <v>#DIV/0!</v>
      </c>
      <c r="R49" s="1">
        <f t="shared" si="56"/>
        <v>0</v>
      </c>
      <c r="S49" s="1" t="e">
        <f t="shared" si="57"/>
        <v>#DIV/0!</v>
      </c>
      <c r="T49" s="1">
        <f t="shared" si="58"/>
        <v>-1.0649999999999999</v>
      </c>
      <c r="U49" s="1">
        <f t="shared" si="59"/>
        <v>-93.013100436681214</v>
      </c>
      <c r="V49" s="1">
        <f t="shared" si="60"/>
        <v>0</v>
      </c>
      <c r="W49" s="1" t="e">
        <f t="shared" si="61"/>
        <v>#DIV/0!</v>
      </c>
      <c r="X49" s="27" t="s">
        <v>360</v>
      </c>
    </row>
    <row r="50" spans="1:24" ht="63" x14ac:dyDescent="0.25">
      <c r="A50" s="2" t="s">
        <v>444</v>
      </c>
      <c r="B50" s="32" t="s">
        <v>185</v>
      </c>
      <c r="C50" s="2" t="s">
        <v>186</v>
      </c>
      <c r="D50" s="1">
        <f t="shared" si="51"/>
        <v>1.145</v>
      </c>
      <c r="E50" s="1">
        <v>0</v>
      </c>
      <c r="F50" s="1">
        <v>0</v>
      </c>
      <c r="G50" s="5">
        <v>1.145</v>
      </c>
      <c r="H50" s="1">
        <v>0</v>
      </c>
      <c r="I50" s="1">
        <f t="shared" si="50"/>
        <v>0.8</v>
      </c>
      <c r="J50" s="1">
        <v>0</v>
      </c>
      <c r="K50" s="1">
        <v>0</v>
      </c>
      <c r="L50" s="1">
        <v>0.8</v>
      </c>
      <c r="M50" s="1">
        <v>0</v>
      </c>
      <c r="N50" s="1">
        <f t="shared" si="52"/>
        <v>-0.34499999999999997</v>
      </c>
      <c r="O50" s="1">
        <f t="shared" si="53"/>
        <v>-30.131004366812224</v>
      </c>
      <c r="P50" s="1">
        <f t="shared" si="54"/>
        <v>0</v>
      </c>
      <c r="Q50" s="1" t="e">
        <f t="shared" si="55"/>
        <v>#DIV/0!</v>
      </c>
      <c r="R50" s="1">
        <f t="shared" si="56"/>
        <v>0</v>
      </c>
      <c r="S50" s="1" t="e">
        <f t="shared" si="57"/>
        <v>#DIV/0!</v>
      </c>
      <c r="T50" s="1">
        <f t="shared" si="58"/>
        <v>-0.34499999999999997</v>
      </c>
      <c r="U50" s="1">
        <f t="shared" si="59"/>
        <v>-30.131004366812224</v>
      </c>
      <c r="V50" s="1">
        <f t="shared" si="60"/>
        <v>0</v>
      </c>
      <c r="W50" s="1" t="e">
        <f t="shared" si="61"/>
        <v>#DIV/0!</v>
      </c>
      <c r="X50" s="27" t="s">
        <v>361</v>
      </c>
    </row>
    <row r="51" spans="1:24" ht="78.75" x14ac:dyDescent="0.25">
      <c r="A51" s="2" t="s">
        <v>445</v>
      </c>
      <c r="B51" s="32" t="s">
        <v>231</v>
      </c>
      <c r="C51" s="30" t="s">
        <v>232</v>
      </c>
      <c r="D51" s="1" t="s">
        <v>29</v>
      </c>
      <c r="E51" s="1" t="s">
        <v>29</v>
      </c>
      <c r="F51" s="1" t="s">
        <v>29</v>
      </c>
      <c r="G51" s="1" t="s">
        <v>29</v>
      </c>
      <c r="H51" s="1" t="s">
        <v>29</v>
      </c>
      <c r="I51" s="1">
        <f t="shared" ref="I51" si="64">SUM(J51:M51)</f>
        <v>0</v>
      </c>
      <c r="J51" s="1">
        <v>0</v>
      </c>
      <c r="K51" s="1">
        <v>0</v>
      </c>
      <c r="L51" s="1">
        <v>0</v>
      </c>
      <c r="M51" s="1">
        <v>0</v>
      </c>
      <c r="N51" s="1" t="s">
        <v>29</v>
      </c>
      <c r="O51" s="1" t="s">
        <v>29</v>
      </c>
      <c r="P51" s="1" t="s">
        <v>29</v>
      </c>
      <c r="Q51" s="1" t="s">
        <v>29</v>
      </c>
      <c r="R51" s="1" t="s">
        <v>29</v>
      </c>
      <c r="S51" s="1" t="s">
        <v>29</v>
      </c>
      <c r="T51" s="1" t="s">
        <v>29</v>
      </c>
      <c r="U51" s="1" t="s">
        <v>29</v>
      </c>
      <c r="V51" s="1" t="s">
        <v>29</v>
      </c>
      <c r="W51" s="1" t="s">
        <v>29</v>
      </c>
      <c r="X51" s="27" t="s">
        <v>362</v>
      </c>
    </row>
    <row r="52" spans="1:24" ht="47.25" x14ac:dyDescent="0.25">
      <c r="A52" s="7" t="s">
        <v>187</v>
      </c>
      <c r="B52" s="56" t="s">
        <v>188</v>
      </c>
      <c r="C52" s="7" t="s">
        <v>31</v>
      </c>
      <c r="D52" s="1">
        <f>SUM(D53)</f>
        <v>4.37</v>
      </c>
      <c r="E52" s="1">
        <f t="shared" ref="E52:W52" si="65">SUM(E53)</f>
        <v>0</v>
      </c>
      <c r="F52" s="1">
        <f t="shared" si="65"/>
        <v>0</v>
      </c>
      <c r="G52" s="1">
        <f t="shared" si="65"/>
        <v>4.37</v>
      </c>
      <c r="H52" s="1">
        <f t="shared" si="65"/>
        <v>0</v>
      </c>
      <c r="I52" s="1">
        <f t="shared" si="65"/>
        <v>0</v>
      </c>
      <c r="J52" s="1">
        <f t="shared" si="65"/>
        <v>0</v>
      </c>
      <c r="K52" s="1">
        <f t="shared" si="65"/>
        <v>0</v>
      </c>
      <c r="L52" s="1">
        <f t="shared" si="65"/>
        <v>0</v>
      </c>
      <c r="M52" s="1">
        <f t="shared" si="65"/>
        <v>0</v>
      </c>
      <c r="N52" s="1">
        <f t="shared" si="65"/>
        <v>-4.37</v>
      </c>
      <c r="O52" s="1">
        <f t="shared" si="65"/>
        <v>-100</v>
      </c>
      <c r="P52" s="1">
        <f t="shared" si="65"/>
        <v>0</v>
      </c>
      <c r="Q52" s="1" t="e">
        <f t="shared" si="65"/>
        <v>#DIV/0!</v>
      </c>
      <c r="R52" s="1">
        <f t="shared" si="65"/>
        <v>0</v>
      </c>
      <c r="S52" s="1" t="e">
        <f t="shared" si="65"/>
        <v>#DIV/0!</v>
      </c>
      <c r="T52" s="1">
        <f t="shared" si="65"/>
        <v>-4.37</v>
      </c>
      <c r="U52" s="1">
        <f t="shared" si="65"/>
        <v>-100</v>
      </c>
      <c r="V52" s="1">
        <f t="shared" si="65"/>
        <v>0</v>
      </c>
      <c r="W52" s="1" t="e">
        <f t="shared" si="65"/>
        <v>#DIV/0!</v>
      </c>
      <c r="X52" s="7" t="s">
        <v>29</v>
      </c>
    </row>
    <row r="53" spans="1:24" ht="31.5" x14ac:dyDescent="0.25">
      <c r="A53" s="8" t="s">
        <v>189</v>
      </c>
      <c r="B53" s="9" t="s">
        <v>190</v>
      </c>
      <c r="C53" s="2" t="s">
        <v>191</v>
      </c>
      <c r="D53" s="1">
        <f>SUM(E53:H53)</f>
        <v>4.37</v>
      </c>
      <c r="E53" s="1">
        <v>0</v>
      </c>
      <c r="F53" s="1">
        <v>0</v>
      </c>
      <c r="G53" s="1">
        <v>4.37</v>
      </c>
      <c r="H53" s="1">
        <v>0</v>
      </c>
      <c r="I53" s="1">
        <f>SUM(J53:M53)</f>
        <v>0</v>
      </c>
      <c r="J53" s="1">
        <v>0</v>
      </c>
      <c r="K53" s="1">
        <v>0</v>
      </c>
      <c r="L53" s="1">
        <v>0</v>
      </c>
      <c r="M53" s="1">
        <v>0</v>
      </c>
      <c r="N53" s="1">
        <f t="shared" ref="N53:N55" si="66">I53-D53</f>
        <v>-4.37</v>
      </c>
      <c r="O53" s="1">
        <f t="shared" ref="O53:O55" si="67">N53/D53*100</f>
        <v>-100</v>
      </c>
      <c r="P53" s="1">
        <f t="shared" ref="P53:P55" si="68">J53-E53</f>
        <v>0</v>
      </c>
      <c r="Q53" s="1" t="e">
        <f t="shared" ref="Q53:Q55" si="69">P53/E53*100</f>
        <v>#DIV/0!</v>
      </c>
      <c r="R53" s="1">
        <f t="shared" ref="R53:R55" si="70">K53-F53</f>
        <v>0</v>
      </c>
      <c r="S53" s="1" t="e">
        <f t="shared" ref="S53:S55" si="71">R53/F53*100</f>
        <v>#DIV/0!</v>
      </c>
      <c r="T53" s="1">
        <f t="shared" ref="T53:T55" si="72">L53-G53</f>
        <v>-4.37</v>
      </c>
      <c r="U53" s="1">
        <f t="shared" ref="U53:U55" si="73">T53/G53*100</f>
        <v>-100</v>
      </c>
      <c r="V53" s="1">
        <f t="shared" ref="V53:V55" si="74">M53-H53</f>
        <v>0</v>
      </c>
      <c r="W53" s="1" t="e">
        <f t="shared" ref="W53:W55" si="75">V53/H53*100</f>
        <v>#DIV/0!</v>
      </c>
      <c r="X53" s="28" t="s">
        <v>363</v>
      </c>
    </row>
    <row r="54" spans="1:24" ht="47.25" x14ac:dyDescent="0.25">
      <c r="A54" s="48" t="s">
        <v>61</v>
      </c>
      <c r="B54" s="49" t="s">
        <v>62</v>
      </c>
      <c r="C54" s="48" t="s">
        <v>31</v>
      </c>
      <c r="D54" s="4">
        <f t="shared" ref="D54:M54" si="76">D55</f>
        <v>90.518680000000032</v>
      </c>
      <c r="E54" s="4">
        <f t="shared" si="76"/>
        <v>0</v>
      </c>
      <c r="F54" s="4">
        <f t="shared" si="76"/>
        <v>0</v>
      </c>
      <c r="G54" s="4">
        <f t="shared" si="76"/>
        <v>90.518680000000032</v>
      </c>
      <c r="H54" s="4">
        <f t="shared" si="76"/>
        <v>0</v>
      </c>
      <c r="I54" s="4">
        <f t="shared" si="76"/>
        <v>66.484278656000001</v>
      </c>
      <c r="J54" s="4">
        <f t="shared" si="76"/>
        <v>0</v>
      </c>
      <c r="K54" s="4">
        <f t="shared" si="76"/>
        <v>0</v>
      </c>
      <c r="L54" s="4">
        <f t="shared" si="76"/>
        <v>63.374278656000001</v>
      </c>
      <c r="M54" s="4">
        <f t="shared" si="76"/>
        <v>3.11</v>
      </c>
      <c r="N54" s="4">
        <f t="shared" si="66"/>
        <v>-24.034401344000031</v>
      </c>
      <c r="O54" s="4">
        <f t="shared" si="67"/>
        <v>-26.551869010904731</v>
      </c>
      <c r="P54" s="4">
        <f t="shared" si="68"/>
        <v>0</v>
      </c>
      <c r="Q54" s="4" t="e">
        <f t="shared" si="69"/>
        <v>#DIV/0!</v>
      </c>
      <c r="R54" s="4">
        <f t="shared" si="70"/>
        <v>0</v>
      </c>
      <c r="S54" s="4" t="e">
        <f t="shared" si="71"/>
        <v>#DIV/0!</v>
      </c>
      <c r="T54" s="4">
        <f t="shared" si="72"/>
        <v>-27.14440134400003</v>
      </c>
      <c r="U54" s="4">
        <f t="shared" si="73"/>
        <v>-29.98762392911609</v>
      </c>
      <c r="V54" s="4">
        <f t="shared" si="74"/>
        <v>3.11</v>
      </c>
      <c r="W54" s="4" t="e">
        <f t="shared" si="75"/>
        <v>#DIV/0!</v>
      </c>
      <c r="X54" s="7" t="s">
        <v>29</v>
      </c>
    </row>
    <row r="55" spans="1:24" ht="31.5" x14ac:dyDescent="0.25">
      <c r="A55" s="52" t="s">
        <v>63</v>
      </c>
      <c r="B55" s="53" t="s">
        <v>64</v>
      </c>
      <c r="C55" s="52" t="s">
        <v>31</v>
      </c>
      <c r="D55" s="4">
        <f t="shared" ref="D55:I55" si="77">SUM(D56:D98)</f>
        <v>90.518680000000032</v>
      </c>
      <c r="E55" s="4">
        <f t="shared" si="77"/>
        <v>0</v>
      </c>
      <c r="F55" s="4">
        <f t="shared" si="77"/>
        <v>0</v>
      </c>
      <c r="G55" s="4">
        <f t="shared" si="77"/>
        <v>90.518680000000032</v>
      </c>
      <c r="H55" s="4">
        <f t="shared" si="77"/>
        <v>0</v>
      </c>
      <c r="I55" s="4">
        <f t="shared" si="77"/>
        <v>66.484278656000001</v>
      </c>
      <c r="J55" s="4">
        <f t="shared" ref="J55:M55" si="78">SUM(J56:J98)</f>
        <v>0</v>
      </c>
      <c r="K55" s="4">
        <f t="shared" si="78"/>
        <v>0</v>
      </c>
      <c r="L55" s="4">
        <f t="shared" si="78"/>
        <v>63.374278656000001</v>
      </c>
      <c r="M55" s="4">
        <f t="shared" si="78"/>
        <v>3.11</v>
      </c>
      <c r="N55" s="4">
        <f t="shared" si="66"/>
        <v>-24.034401344000031</v>
      </c>
      <c r="O55" s="4">
        <f t="shared" si="67"/>
        <v>-26.551869010904731</v>
      </c>
      <c r="P55" s="4">
        <f t="shared" si="68"/>
        <v>0</v>
      </c>
      <c r="Q55" s="4" t="e">
        <f t="shared" si="69"/>
        <v>#DIV/0!</v>
      </c>
      <c r="R55" s="4">
        <f t="shared" si="70"/>
        <v>0</v>
      </c>
      <c r="S55" s="4" t="e">
        <f t="shared" si="71"/>
        <v>#DIV/0!</v>
      </c>
      <c r="T55" s="4">
        <f t="shared" si="72"/>
        <v>-27.14440134400003</v>
      </c>
      <c r="U55" s="4">
        <f t="shared" si="73"/>
        <v>-29.98762392911609</v>
      </c>
      <c r="V55" s="4">
        <f t="shared" si="74"/>
        <v>3.11</v>
      </c>
      <c r="W55" s="4" t="e">
        <f t="shared" si="75"/>
        <v>#DIV/0!</v>
      </c>
      <c r="X55" s="7" t="s">
        <v>29</v>
      </c>
    </row>
    <row r="56" spans="1:24" ht="47.25" x14ac:dyDescent="0.25">
      <c r="A56" s="2" t="s">
        <v>65</v>
      </c>
      <c r="B56" s="29" t="s">
        <v>192</v>
      </c>
      <c r="C56" s="28" t="s">
        <v>137</v>
      </c>
      <c r="D56" s="5">
        <f>SUM(E56:H56)</f>
        <v>19.734999999999999</v>
      </c>
      <c r="E56" s="1">
        <v>0</v>
      </c>
      <c r="F56" s="1">
        <v>0</v>
      </c>
      <c r="G56" s="6">
        <v>19.734999999999999</v>
      </c>
      <c r="H56" s="1">
        <v>0</v>
      </c>
      <c r="I56" s="1">
        <f>SUM(J56:M56)</f>
        <v>25.150000000000002</v>
      </c>
      <c r="J56" s="1">
        <v>0</v>
      </c>
      <c r="K56" s="1">
        <v>0</v>
      </c>
      <c r="L56" s="4">
        <v>25.150000000000002</v>
      </c>
      <c r="M56" s="1">
        <v>0</v>
      </c>
      <c r="N56" s="1">
        <f t="shared" ref="N56:N70" si="79">I56-D56</f>
        <v>5.4150000000000027</v>
      </c>
      <c r="O56" s="1">
        <f t="shared" ref="O56:O70" si="80">N56/D56*100</f>
        <v>27.438560932353699</v>
      </c>
      <c r="P56" s="1">
        <f t="shared" ref="P56:P70" si="81">J56-E56</f>
        <v>0</v>
      </c>
      <c r="Q56" s="1" t="e">
        <f t="shared" ref="Q56:Q70" si="82">P56/E56*100</f>
        <v>#DIV/0!</v>
      </c>
      <c r="R56" s="1">
        <f t="shared" ref="R56:R70" si="83">K56-F56</f>
        <v>0</v>
      </c>
      <c r="S56" s="1" t="e">
        <f t="shared" ref="S56:S70" si="84">R56/F56*100</f>
        <v>#DIV/0!</v>
      </c>
      <c r="T56" s="1">
        <f t="shared" ref="T56:T70" si="85">L56-G56</f>
        <v>5.4150000000000027</v>
      </c>
      <c r="U56" s="1">
        <f t="shared" ref="U56:U70" si="86">T56/G56*100</f>
        <v>27.438560932353699</v>
      </c>
      <c r="V56" s="1">
        <f t="shared" ref="V56:V70" si="87">M56-H56</f>
        <v>0</v>
      </c>
      <c r="W56" s="1" t="e">
        <f t="shared" ref="W56:W70" si="88">V56/H56*100</f>
        <v>#DIV/0!</v>
      </c>
      <c r="X56" s="27" t="s">
        <v>364</v>
      </c>
    </row>
    <row r="57" spans="1:24" ht="31.5" x14ac:dyDescent="0.25">
      <c r="A57" s="2" t="s">
        <v>446</v>
      </c>
      <c r="B57" s="29" t="s">
        <v>295</v>
      </c>
      <c r="C57" s="33" t="s">
        <v>296</v>
      </c>
      <c r="D57" s="5">
        <f t="shared" ref="D57:D65" si="89">SUM(E57:H57)</f>
        <v>2.0786799999999999</v>
      </c>
      <c r="E57" s="1">
        <v>0</v>
      </c>
      <c r="F57" s="1">
        <v>0</v>
      </c>
      <c r="G57" s="6">
        <v>2.0786799999999999</v>
      </c>
      <c r="H57" s="1">
        <v>0</v>
      </c>
      <c r="I57" s="1">
        <f t="shared" ref="I57:I65" si="90">SUM(J57:M57)</f>
        <v>0</v>
      </c>
      <c r="J57" s="1">
        <v>0</v>
      </c>
      <c r="K57" s="1">
        <v>0</v>
      </c>
      <c r="L57" s="4">
        <v>0</v>
      </c>
      <c r="M57" s="1">
        <v>0</v>
      </c>
      <c r="N57" s="1">
        <f t="shared" ref="N57:N65" si="91">I57-D57</f>
        <v>-2.0786799999999999</v>
      </c>
      <c r="O57" s="1">
        <f t="shared" ref="O57:O65" si="92">N57/D57*100</f>
        <v>-100</v>
      </c>
      <c r="P57" s="1">
        <f t="shared" ref="P57:P65" si="93">J57-E57</f>
        <v>0</v>
      </c>
      <c r="Q57" s="1" t="e">
        <f t="shared" ref="Q57:Q65" si="94">P57/E57*100</f>
        <v>#DIV/0!</v>
      </c>
      <c r="R57" s="1">
        <f t="shared" ref="R57:R65" si="95">K57-F57</f>
        <v>0</v>
      </c>
      <c r="S57" s="1" t="e">
        <f t="shared" ref="S57:S65" si="96">R57/F57*100</f>
        <v>#DIV/0!</v>
      </c>
      <c r="T57" s="1">
        <f t="shared" ref="T57:T65" si="97">L57-G57</f>
        <v>-2.0786799999999999</v>
      </c>
      <c r="U57" s="1">
        <f t="shared" ref="U57:U65" si="98">T57/G57*100</f>
        <v>-100</v>
      </c>
      <c r="V57" s="1">
        <f t="shared" ref="V57:V65" si="99">M57-H57</f>
        <v>0</v>
      </c>
      <c r="W57" s="1" t="e">
        <f t="shared" ref="W57:W65" si="100">V57/H57*100</f>
        <v>#DIV/0!</v>
      </c>
      <c r="X57" s="27" t="s">
        <v>365</v>
      </c>
    </row>
    <row r="58" spans="1:24" ht="31.5" x14ac:dyDescent="0.25">
      <c r="A58" s="2" t="s">
        <v>447</v>
      </c>
      <c r="B58" s="34" t="s">
        <v>297</v>
      </c>
      <c r="C58" s="33" t="s">
        <v>298</v>
      </c>
      <c r="D58" s="5">
        <f t="shared" si="89"/>
        <v>2.42</v>
      </c>
      <c r="E58" s="1">
        <v>0</v>
      </c>
      <c r="F58" s="1">
        <v>0</v>
      </c>
      <c r="G58" s="6">
        <v>2.42</v>
      </c>
      <c r="H58" s="1">
        <v>0</v>
      </c>
      <c r="I58" s="1">
        <f t="shared" si="90"/>
        <v>0</v>
      </c>
      <c r="J58" s="1">
        <v>0</v>
      </c>
      <c r="K58" s="1">
        <v>0</v>
      </c>
      <c r="L58" s="4">
        <v>0</v>
      </c>
      <c r="M58" s="1">
        <v>0</v>
      </c>
      <c r="N58" s="1">
        <f t="shared" si="91"/>
        <v>-2.42</v>
      </c>
      <c r="O58" s="1">
        <f t="shared" si="92"/>
        <v>-100</v>
      </c>
      <c r="P58" s="1">
        <f t="shared" si="93"/>
        <v>0</v>
      </c>
      <c r="Q58" s="1" t="e">
        <f t="shared" si="94"/>
        <v>#DIV/0!</v>
      </c>
      <c r="R58" s="1">
        <f t="shared" si="95"/>
        <v>0</v>
      </c>
      <c r="S58" s="1" t="e">
        <f t="shared" si="96"/>
        <v>#DIV/0!</v>
      </c>
      <c r="T58" s="1">
        <f t="shared" si="97"/>
        <v>-2.42</v>
      </c>
      <c r="U58" s="1">
        <f t="shared" si="98"/>
        <v>-100</v>
      </c>
      <c r="V58" s="1">
        <f t="shared" si="99"/>
        <v>0</v>
      </c>
      <c r="W58" s="1" t="e">
        <f t="shared" si="100"/>
        <v>#DIV/0!</v>
      </c>
      <c r="X58" s="27" t="s">
        <v>366</v>
      </c>
    </row>
    <row r="59" spans="1:24" ht="31.5" x14ac:dyDescent="0.25">
      <c r="A59" s="2" t="s">
        <v>448</v>
      </c>
      <c r="B59" s="29" t="s">
        <v>299</v>
      </c>
      <c r="C59" s="33" t="s">
        <v>300</v>
      </c>
      <c r="D59" s="5">
        <f t="shared" si="89"/>
        <v>3.03</v>
      </c>
      <c r="E59" s="1">
        <v>0</v>
      </c>
      <c r="F59" s="1">
        <v>0</v>
      </c>
      <c r="G59" s="6">
        <v>3.03</v>
      </c>
      <c r="H59" s="1">
        <v>0</v>
      </c>
      <c r="I59" s="1">
        <f t="shared" si="90"/>
        <v>0</v>
      </c>
      <c r="J59" s="1">
        <v>0</v>
      </c>
      <c r="K59" s="1">
        <v>0</v>
      </c>
      <c r="L59" s="4">
        <v>0</v>
      </c>
      <c r="M59" s="1">
        <v>0</v>
      </c>
      <c r="N59" s="1">
        <f t="shared" si="91"/>
        <v>-3.03</v>
      </c>
      <c r="O59" s="1">
        <f t="shared" si="92"/>
        <v>-100</v>
      </c>
      <c r="P59" s="1">
        <f t="shared" si="93"/>
        <v>0</v>
      </c>
      <c r="Q59" s="1" t="e">
        <f t="shared" si="94"/>
        <v>#DIV/0!</v>
      </c>
      <c r="R59" s="1">
        <f t="shared" si="95"/>
        <v>0</v>
      </c>
      <c r="S59" s="1" t="e">
        <f t="shared" si="96"/>
        <v>#DIV/0!</v>
      </c>
      <c r="T59" s="1">
        <f t="shared" si="97"/>
        <v>-3.03</v>
      </c>
      <c r="U59" s="1">
        <f t="shared" si="98"/>
        <v>-100</v>
      </c>
      <c r="V59" s="1">
        <f t="shared" si="99"/>
        <v>0</v>
      </c>
      <c r="W59" s="1" t="e">
        <f t="shared" si="100"/>
        <v>#DIV/0!</v>
      </c>
      <c r="X59" s="27" t="s">
        <v>366</v>
      </c>
    </row>
    <row r="60" spans="1:24" ht="47.25" x14ac:dyDescent="0.25">
      <c r="A60" s="2" t="s">
        <v>66</v>
      </c>
      <c r="B60" s="29" t="s">
        <v>301</v>
      </c>
      <c r="C60" s="33" t="s">
        <v>302</v>
      </c>
      <c r="D60" s="5">
        <f t="shared" si="89"/>
        <v>1.1200000000000001</v>
      </c>
      <c r="E60" s="1">
        <v>0</v>
      </c>
      <c r="F60" s="1">
        <v>0</v>
      </c>
      <c r="G60" s="6">
        <v>1.1200000000000001</v>
      </c>
      <c r="H60" s="1">
        <v>0</v>
      </c>
      <c r="I60" s="1">
        <f t="shared" si="90"/>
        <v>0</v>
      </c>
      <c r="J60" s="1">
        <v>0</v>
      </c>
      <c r="K60" s="1">
        <v>0</v>
      </c>
      <c r="L60" s="4">
        <v>0</v>
      </c>
      <c r="M60" s="1">
        <v>0</v>
      </c>
      <c r="N60" s="1">
        <f t="shared" si="91"/>
        <v>-1.1200000000000001</v>
      </c>
      <c r="O60" s="1">
        <f t="shared" si="92"/>
        <v>-100</v>
      </c>
      <c r="P60" s="1">
        <f t="shared" si="93"/>
        <v>0</v>
      </c>
      <c r="Q60" s="1" t="e">
        <f t="shared" si="94"/>
        <v>#DIV/0!</v>
      </c>
      <c r="R60" s="1">
        <f t="shared" si="95"/>
        <v>0</v>
      </c>
      <c r="S60" s="1" t="e">
        <f t="shared" si="96"/>
        <v>#DIV/0!</v>
      </c>
      <c r="T60" s="1">
        <f t="shared" si="97"/>
        <v>-1.1200000000000001</v>
      </c>
      <c r="U60" s="1">
        <f t="shared" si="98"/>
        <v>-100</v>
      </c>
      <c r="V60" s="1">
        <f t="shared" si="99"/>
        <v>0</v>
      </c>
      <c r="W60" s="1" t="e">
        <f t="shared" si="100"/>
        <v>#DIV/0!</v>
      </c>
      <c r="X60" s="27" t="s">
        <v>367</v>
      </c>
    </row>
    <row r="61" spans="1:24" ht="63" x14ac:dyDescent="0.25">
      <c r="A61" s="2" t="s">
        <v>449</v>
      </c>
      <c r="B61" s="33" t="s">
        <v>303</v>
      </c>
      <c r="C61" s="33" t="s">
        <v>304</v>
      </c>
      <c r="D61" s="5">
        <f t="shared" si="89"/>
        <v>0.14000000000000001</v>
      </c>
      <c r="E61" s="1">
        <v>0</v>
      </c>
      <c r="F61" s="1">
        <v>0</v>
      </c>
      <c r="G61" s="6">
        <v>0.14000000000000001</v>
      </c>
      <c r="H61" s="1">
        <v>0</v>
      </c>
      <c r="I61" s="1">
        <f t="shared" si="90"/>
        <v>0</v>
      </c>
      <c r="J61" s="1">
        <v>0</v>
      </c>
      <c r="K61" s="1">
        <v>0</v>
      </c>
      <c r="L61" s="4">
        <v>0</v>
      </c>
      <c r="M61" s="1">
        <v>0</v>
      </c>
      <c r="N61" s="1">
        <f t="shared" si="91"/>
        <v>-0.14000000000000001</v>
      </c>
      <c r="O61" s="1">
        <f t="shared" si="92"/>
        <v>-100</v>
      </c>
      <c r="P61" s="1">
        <f t="shared" si="93"/>
        <v>0</v>
      </c>
      <c r="Q61" s="1" t="e">
        <f t="shared" si="94"/>
        <v>#DIV/0!</v>
      </c>
      <c r="R61" s="1">
        <f t="shared" si="95"/>
        <v>0</v>
      </c>
      <c r="S61" s="1" t="e">
        <f t="shared" si="96"/>
        <v>#DIV/0!</v>
      </c>
      <c r="T61" s="1">
        <f t="shared" si="97"/>
        <v>-0.14000000000000001</v>
      </c>
      <c r="U61" s="1">
        <f t="shared" si="98"/>
        <v>-100</v>
      </c>
      <c r="V61" s="1">
        <f t="shared" si="99"/>
        <v>0</v>
      </c>
      <c r="W61" s="1" t="e">
        <f t="shared" si="100"/>
        <v>#DIV/0!</v>
      </c>
      <c r="X61" s="7" t="s">
        <v>368</v>
      </c>
    </row>
    <row r="62" spans="1:24" ht="63" x14ac:dyDescent="0.25">
      <c r="A62" s="2" t="s">
        <v>450</v>
      </c>
      <c r="B62" s="33" t="s">
        <v>305</v>
      </c>
      <c r="C62" s="33" t="s">
        <v>306</v>
      </c>
      <c r="D62" s="5">
        <f t="shared" si="89"/>
        <v>0.97</v>
      </c>
      <c r="E62" s="1">
        <v>0</v>
      </c>
      <c r="F62" s="1">
        <v>0</v>
      </c>
      <c r="G62" s="6">
        <v>0.97</v>
      </c>
      <c r="H62" s="1">
        <v>0</v>
      </c>
      <c r="I62" s="1">
        <f t="shared" si="90"/>
        <v>0</v>
      </c>
      <c r="J62" s="1">
        <v>0</v>
      </c>
      <c r="K62" s="1">
        <v>0</v>
      </c>
      <c r="L62" s="4">
        <v>0</v>
      </c>
      <c r="M62" s="1">
        <v>0</v>
      </c>
      <c r="N62" s="1">
        <f t="shared" si="91"/>
        <v>-0.97</v>
      </c>
      <c r="O62" s="1">
        <f t="shared" si="92"/>
        <v>-100</v>
      </c>
      <c r="P62" s="1">
        <f t="shared" si="93"/>
        <v>0</v>
      </c>
      <c r="Q62" s="1" t="e">
        <f t="shared" si="94"/>
        <v>#DIV/0!</v>
      </c>
      <c r="R62" s="1">
        <f t="shared" si="95"/>
        <v>0</v>
      </c>
      <c r="S62" s="1" t="e">
        <f t="shared" si="96"/>
        <v>#DIV/0!</v>
      </c>
      <c r="T62" s="1">
        <f t="shared" si="97"/>
        <v>-0.97</v>
      </c>
      <c r="U62" s="1">
        <f t="shared" si="98"/>
        <v>-100</v>
      </c>
      <c r="V62" s="1">
        <f t="shared" si="99"/>
        <v>0</v>
      </c>
      <c r="W62" s="1" t="e">
        <f t="shared" si="100"/>
        <v>#DIV/0!</v>
      </c>
      <c r="X62" s="7" t="s">
        <v>369</v>
      </c>
    </row>
    <row r="63" spans="1:24" ht="63" x14ac:dyDescent="0.25">
      <c r="A63" s="2" t="s">
        <v>67</v>
      </c>
      <c r="B63" s="35" t="s">
        <v>307</v>
      </c>
      <c r="C63" s="36" t="s">
        <v>308</v>
      </c>
      <c r="D63" s="5">
        <f t="shared" si="89"/>
        <v>1.76</v>
      </c>
      <c r="E63" s="1">
        <v>0</v>
      </c>
      <c r="F63" s="1">
        <v>0</v>
      </c>
      <c r="G63" s="6">
        <v>1.76</v>
      </c>
      <c r="H63" s="1">
        <v>0</v>
      </c>
      <c r="I63" s="1">
        <f t="shared" si="90"/>
        <v>0</v>
      </c>
      <c r="J63" s="1">
        <v>0</v>
      </c>
      <c r="K63" s="1">
        <v>0</v>
      </c>
      <c r="L63" s="4">
        <v>0</v>
      </c>
      <c r="M63" s="1">
        <v>0</v>
      </c>
      <c r="N63" s="1">
        <f t="shared" si="91"/>
        <v>-1.76</v>
      </c>
      <c r="O63" s="1">
        <f t="shared" si="92"/>
        <v>-100</v>
      </c>
      <c r="P63" s="1">
        <f t="shared" si="93"/>
        <v>0</v>
      </c>
      <c r="Q63" s="1" t="e">
        <f t="shared" si="94"/>
        <v>#DIV/0!</v>
      </c>
      <c r="R63" s="1">
        <f t="shared" si="95"/>
        <v>0</v>
      </c>
      <c r="S63" s="1" t="e">
        <f t="shared" si="96"/>
        <v>#DIV/0!</v>
      </c>
      <c r="T63" s="1">
        <f t="shared" si="97"/>
        <v>-1.76</v>
      </c>
      <c r="U63" s="1">
        <f t="shared" si="98"/>
        <v>-100</v>
      </c>
      <c r="V63" s="1">
        <f t="shared" si="99"/>
        <v>0</v>
      </c>
      <c r="W63" s="1" t="e">
        <f t="shared" si="100"/>
        <v>#DIV/0!</v>
      </c>
      <c r="X63" s="7" t="s">
        <v>370</v>
      </c>
    </row>
    <row r="64" spans="1:24" ht="63" x14ac:dyDescent="0.25">
      <c r="A64" s="2" t="s">
        <v>451</v>
      </c>
      <c r="B64" s="35" t="s">
        <v>309</v>
      </c>
      <c r="C64" s="36" t="s">
        <v>310</v>
      </c>
      <c r="D64" s="5">
        <f t="shared" si="89"/>
        <v>1.32</v>
      </c>
      <c r="E64" s="1">
        <v>0</v>
      </c>
      <c r="F64" s="1">
        <v>0</v>
      </c>
      <c r="G64" s="6">
        <v>1.32</v>
      </c>
      <c r="H64" s="1">
        <v>0</v>
      </c>
      <c r="I64" s="1">
        <f t="shared" si="90"/>
        <v>0</v>
      </c>
      <c r="J64" s="1">
        <v>0</v>
      </c>
      <c r="K64" s="1">
        <v>0</v>
      </c>
      <c r="L64" s="4">
        <v>0</v>
      </c>
      <c r="M64" s="1">
        <v>0</v>
      </c>
      <c r="N64" s="1">
        <f t="shared" si="91"/>
        <v>-1.32</v>
      </c>
      <c r="O64" s="1">
        <f t="shared" si="92"/>
        <v>-100</v>
      </c>
      <c r="P64" s="1">
        <f t="shared" si="93"/>
        <v>0</v>
      </c>
      <c r="Q64" s="1" t="e">
        <f t="shared" si="94"/>
        <v>#DIV/0!</v>
      </c>
      <c r="R64" s="1">
        <f t="shared" si="95"/>
        <v>0</v>
      </c>
      <c r="S64" s="1" t="e">
        <f t="shared" si="96"/>
        <v>#DIV/0!</v>
      </c>
      <c r="T64" s="1">
        <f t="shared" si="97"/>
        <v>-1.32</v>
      </c>
      <c r="U64" s="1">
        <f t="shared" si="98"/>
        <v>-100</v>
      </c>
      <c r="V64" s="1">
        <f t="shared" si="99"/>
        <v>0</v>
      </c>
      <c r="W64" s="1" t="e">
        <f t="shared" si="100"/>
        <v>#DIV/0!</v>
      </c>
      <c r="X64" s="7" t="s">
        <v>371</v>
      </c>
    </row>
    <row r="65" spans="1:24" ht="63" x14ac:dyDescent="0.25">
      <c r="A65" s="2" t="s">
        <v>452</v>
      </c>
      <c r="B65" s="35" t="s">
        <v>311</v>
      </c>
      <c r="C65" s="36" t="s">
        <v>312</v>
      </c>
      <c r="D65" s="5">
        <f t="shared" si="89"/>
        <v>1.81</v>
      </c>
      <c r="E65" s="1">
        <v>0</v>
      </c>
      <c r="F65" s="1">
        <v>0</v>
      </c>
      <c r="G65" s="6">
        <v>1.81</v>
      </c>
      <c r="H65" s="1">
        <v>0</v>
      </c>
      <c r="I65" s="1">
        <f t="shared" si="90"/>
        <v>0</v>
      </c>
      <c r="J65" s="1">
        <v>0</v>
      </c>
      <c r="K65" s="1">
        <v>0</v>
      </c>
      <c r="L65" s="4">
        <v>0</v>
      </c>
      <c r="M65" s="1">
        <v>0</v>
      </c>
      <c r="N65" s="1">
        <f t="shared" si="91"/>
        <v>-1.81</v>
      </c>
      <c r="O65" s="1">
        <f t="shared" si="92"/>
        <v>-100</v>
      </c>
      <c r="P65" s="1">
        <f t="shared" si="93"/>
        <v>0</v>
      </c>
      <c r="Q65" s="1" t="e">
        <f t="shared" si="94"/>
        <v>#DIV/0!</v>
      </c>
      <c r="R65" s="1">
        <f t="shared" si="95"/>
        <v>0</v>
      </c>
      <c r="S65" s="1" t="e">
        <f t="shared" si="96"/>
        <v>#DIV/0!</v>
      </c>
      <c r="T65" s="1">
        <f t="shared" si="97"/>
        <v>-1.81</v>
      </c>
      <c r="U65" s="1">
        <f t="shared" si="98"/>
        <v>-100</v>
      </c>
      <c r="V65" s="1">
        <f t="shared" si="99"/>
        <v>0</v>
      </c>
      <c r="W65" s="1" t="e">
        <f t="shared" si="100"/>
        <v>#DIV/0!</v>
      </c>
      <c r="X65" s="27" t="s">
        <v>372</v>
      </c>
    </row>
    <row r="66" spans="1:24" ht="63" x14ac:dyDescent="0.25">
      <c r="A66" s="2" t="s">
        <v>453</v>
      </c>
      <c r="B66" s="37" t="s">
        <v>337</v>
      </c>
      <c r="C66" s="2" t="s">
        <v>338</v>
      </c>
      <c r="D66" s="1" t="s">
        <v>29</v>
      </c>
      <c r="E66" s="1" t="s">
        <v>29</v>
      </c>
      <c r="F66" s="1" t="s">
        <v>29</v>
      </c>
      <c r="G66" s="1" t="s">
        <v>29</v>
      </c>
      <c r="H66" s="1" t="s">
        <v>29</v>
      </c>
      <c r="I66" s="1">
        <f t="shared" ref="I66:I67" si="101">SUM(J66:M66)</f>
        <v>0.35</v>
      </c>
      <c r="J66" s="1">
        <v>0</v>
      </c>
      <c r="K66" s="1">
        <v>0</v>
      </c>
      <c r="L66" s="4">
        <v>0.35</v>
      </c>
      <c r="M66" s="1">
        <v>0</v>
      </c>
      <c r="N66" s="1" t="s">
        <v>29</v>
      </c>
      <c r="O66" s="1" t="s">
        <v>29</v>
      </c>
      <c r="P66" s="1" t="s">
        <v>29</v>
      </c>
      <c r="Q66" s="1" t="s">
        <v>29</v>
      </c>
      <c r="R66" s="1" t="s">
        <v>29</v>
      </c>
      <c r="S66" s="1" t="s">
        <v>29</v>
      </c>
      <c r="T66" s="1" t="s">
        <v>29</v>
      </c>
      <c r="U66" s="1" t="s">
        <v>29</v>
      </c>
      <c r="V66" s="1" t="s">
        <v>29</v>
      </c>
      <c r="W66" s="1" t="s">
        <v>29</v>
      </c>
      <c r="X66" s="27" t="s">
        <v>373</v>
      </c>
    </row>
    <row r="67" spans="1:24" ht="56.25" x14ac:dyDescent="0.25">
      <c r="A67" s="2" t="s">
        <v>68</v>
      </c>
      <c r="B67" s="38" t="s">
        <v>339</v>
      </c>
      <c r="C67" s="2" t="s">
        <v>340</v>
      </c>
      <c r="D67" s="1" t="s">
        <v>29</v>
      </c>
      <c r="E67" s="1" t="s">
        <v>29</v>
      </c>
      <c r="F67" s="1" t="s">
        <v>29</v>
      </c>
      <c r="G67" s="1" t="s">
        <v>29</v>
      </c>
      <c r="H67" s="1" t="s">
        <v>29</v>
      </c>
      <c r="I67" s="1">
        <f t="shared" si="101"/>
        <v>0.84</v>
      </c>
      <c r="J67" s="1">
        <v>0</v>
      </c>
      <c r="K67" s="1">
        <v>0</v>
      </c>
      <c r="L67" s="4">
        <v>0.84</v>
      </c>
      <c r="M67" s="1">
        <v>0</v>
      </c>
      <c r="N67" s="1" t="s">
        <v>29</v>
      </c>
      <c r="O67" s="1" t="s">
        <v>29</v>
      </c>
      <c r="P67" s="1" t="s">
        <v>29</v>
      </c>
      <c r="Q67" s="1" t="s">
        <v>29</v>
      </c>
      <c r="R67" s="1" t="s">
        <v>29</v>
      </c>
      <c r="S67" s="1" t="s">
        <v>29</v>
      </c>
      <c r="T67" s="1" t="s">
        <v>29</v>
      </c>
      <c r="U67" s="1" t="s">
        <v>29</v>
      </c>
      <c r="V67" s="1" t="s">
        <v>29</v>
      </c>
      <c r="W67" s="1" t="s">
        <v>29</v>
      </c>
      <c r="X67" s="27" t="s">
        <v>374</v>
      </c>
    </row>
    <row r="68" spans="1:24" ht="78.75" x14ac:dyDescent="0.25">
      <c r="A68" s="2" t="s">
        <v>69</v>
      </c>
      <c r="B68" s="27" t="s">
        <v>193</v>
      </c>
      <c r="C68" s="27" t="s">
        <v>194</v>
      </c>
      <c r="D68" s="5">
        <f t="shared" ref="D68:D70" si="102">SUM(E68:H68)</f>
        <v>7.32</v>
      </c>
      <c r="E68" s="1">
        <v>0</v>
      </c>
      <c r="F68" s="1">
        <v>0</v>
      </c>
      <c r="G68" s="6">
        <v>7.32</v>
      </c>
      <c r="H68" s="1">
        <v>0</v>
      </c>
      <c r="I68" s="1">
        <f t="shared" ref="I68:I102" si="103">SUM(J68:M68)</f>
        <v>0.9</v>
      </c>
      <c r="J68" s="1">
        <v>0</v>
      </c>
      <c r="K68" s="1">
        <v>0</v>
      </c>
      <c r="L68" s="4">
        <v>0.9</v>
      </c>
      <c r="M68" s="1">
        <v>0</v>
      </c>
      <c r="N68" s="1">
        <f t="shared" si="79"/>
        <v>-6.42</v>
      </c>
      <c r="O68" s="1">
        <f t="shared" si="80"/>
        <v>-87.704918032786878</v>
      </c>
      <c r="P68" s="1">
        <f t="shared" si="81"/>
        <v>0</v>
      </c>
      <c r="Q68" s="1" t="e">
        <f t="shared" si="82"/>
        <v>#DIV/0!</v>
      </c>
      <c r="R68" s="1">
        <f t="shared" si="83"/>
        <v>0</v>
      </c>
      <c r="S68" s="1" t="e">
        <f t="shared" si="84"/>
        <v>#DIV/0!</v>
      </c>
      <c r="T68" s="1">
        <f t="shared" si="85"/>
        <v>-6.42</v>
      </c>
      <c r="U68" s="1">
        <f t="shared" si="86"/>
        <v>-87.704918032786878</v>
      </c>
      <c r="V68" s="1">
        <f t="shared" si="87"/>
        <v>0</v>
      </c>
      <c r="W68" s="1" t="e">
        <f t="shared" si="88"/>
        <v>#DIV/0!</v>
      </c>
      <c r="X68" s="27" t="s">
        <v>375</v>
      </c>
    </row>
    <row r="69" spans="1:24" ht="94.5" x14ac:dyDescent="0.25">
      <c r="A69" s="2" t="s">
        <v>70</v>
      </c>
      <c r="B69" s="39" t="s">
        <v>195</v>
      </c>
      <c r="C69" s="27" t="s">
        <v>196</v>
      </c>
      <c r="D69" s="5">
        <f t="shared" si="102"/>
        <v>0.88500000000000001</v>
      </c>
      <c r="E69" s="1">
        <v>0</v>
      </c>
      <c r="F69" s="1">
        <v>0</v>
      </c>
      <c r="G69" s="6">
        <v>0.88500000000000001</v>
      </c>
      <c r="H69" s="1">
        <v>0</v>
      </c>
      <c r="I69" s="1">
        <f t="shared" si="103"/>
        <v>0</v>
      </c>
      <c r="J69" s="1">
        <v>0</v>
      </c>
      <c r="K69" s="1">
        <v>0</v>
      </c>
      <c r="L69" s="4">
        <v>0</v>
      </c>
      <c r="M69" s="1">
        <v>0</v>
      </c>
      <c r="N69" s="1">
        <f t="shared" si="79"/>
        <v>-0.88500000000000001</v>
      </c>
      <c r="O69" s="1">
        <f t="shared" si="80"/>
        <v>-100</v>
      </c>
      <c r="P69" s="1">
        <f t="shared" si="81"/>
        <v>0</v>
      </c>
      <c r="Q69" s="1" t="e">
        <f t="shared" si="82"/>
        <v>#DIV/0!</v>
      </c>
      <c r="R69" s="1">
        <f t="shared" si="83"/>
        <v>0</v>
      </c>
      <c r="S69" s="1" t="e">
        <f t="shared" si="84"/>
        <v>#DIV/0!</v>
      </c>
      <c r="T69" s="1">
        <f t="shared" si="85"/>
        <v>-0.88500000000000001</v>
      </c>
      <c r="U69" s="1">
        <f t="shared" si="86"/>
        <v>-100</v>
      </c>
      <c r="V69" s="1">
        <f t="shared" si="87"/>
        <v>0</v>
      </c>
      <c r="W69" s="1" t="e">
        <f t="shared" si="88"/>
        <v>#DIV/0!</v>
      </c>
      <c r="X69" s="27" t="s">
        <v>376</v>
      </c>
    </row>
    <row r="70" spans="1:24" ht="94.5" x14ac:dyDescent="0.25">
      <c r="A70" s="2" t="s">
        <v>71</v>
      </c>
      <c r="B70" s="29" t="s">
        <v>197</v>
      </c>
      <c r="C70" s="2" t="s">
        <v>198</v>
      </c>
      <c r="D70" s="5">
        <f t="shared" si="102"/>
        <v>3.35</v>
      </c>
      <c r="E70" s="1">
        <v>0</v>
      </c>
      <c r="F70" s="1">
        <v>0</v>
      </c>
      <c r="G70" s="6">
        <v>3.35</v>
      </c>
      <c r="H70" s="1">
        <v>0</v>
      </c>
      <c r="I70" s="1">
        <f t="shared" si="103"/>
        <v>3.3450000000000002</v>
      </c>
      <c r="J70" s="1">
        <v>0</v>
      </c>
      <c r="K70" s="1">
        <v>0</v>
      </c>
      <c r="L70" s="4">
        <v>3.3450000000000002</v>
      </c>
      <c r="M70" s="1">
        <v>0</v>
      </c>
      <c r="N70" s="1">
        <f t="shared" si="79"/>
        <v>-4.9999999999998934E-3</v>
      </c>
      <c r="O70" s="1">
        <f t="shared" si="80"/>
        <v>-0.1492537313432804</v>
      </c>
      <c r="P70" s="1">
        <f t="shared" si="81"/>
        <v>0</v>
      </c>
      <c r="Q70" s="1" t="e">
        <f t="shared" si="82"/>
        <v>#DIV/0!</v>
      </c>
      <c r="R70" s="1">
        <f t="shared" si="83"/>
        <v>0</v>
      </c>
      <c r="S70" s="1" t="e">
        <f t="shared" si="84"/>
        <v>#DIV/0!</v>
      </c>
      <c r="T70" s="1">
        <f t="shared" si="85"/>
        <v>-4.9999999999998934E-3</v>
      </c>
      <c r="U70" s="1">
        <f t="shared" si="86"/>
        <v>-0.1492537313432804</v>
      </c>
      <c r="V70" s="1">
        <f t="shared" si="87"/>
        <v>0</v>
      </c>
      <c r="W70" s="1" t="e">
        <f t="shared" si="88"/>
        <v>#DIV/0!</v>
      </c>
      <c r="X70" s="7" t="s">
        <v>331</v>
      </c>
    </row>
    <row r="71" spans="1:24" ht="78.75" x14ac:dyDescent="0.25">
      <c r="A71" s="2" t="s">
        <v>72</v>
      </c>
      <c r="B71" s="27" t="s">
        <v>279</v>
      </c>
      <c r="C71" s="8" t="s">
        <v>280</v>
      </c>
      <c r="D71" s="5">
        <f t="shared" ref="D71:D98" si="104">SUM(E71:H71)</f>
        <v>3.17</v>
      </c>
      <c r="E71" s="1">
        <v>0</v>
      </c>
      <c r="F71" s="1">
        <v>0</v>
      </c>
      <c r="G71" s="6">
        <v>3.17</v>
      </c>
      <c r="H71" s="1">
        <v>0</v>
      </c>
      <c r="I71" s="1">
        <f t="shared" ref="I71:I73" si="105">SUM(J71:M71)</f>
        <v>3.11</v>
      </c>
      <c r="J71" s="1">
        <v>0</v>
      </c>
      <c r="K71" s="1">
        <v>0</v>
      </c>
      <c r="L71" s="1">
        <v>0</v>
      </c>
      <c r="M71" s="1">
        <v>3.11</v>
      </c>
      <c r="N71" s="1">
        <f t="shared" ref="N71:N98" si="106">I71-D71</f>
        <v>-6.0000000000000053E-2</v>
      </c>
      <c r="O71" s="1">
        <f t="shared" ref="O71:O98" si="107">N71/D71*100</f>
        <v>-1.8927444794952699</v>
      </c>
      <c r="P71" s="1">
        <f t="shared" ref="P71:P98" si="108">J71-E71</f>
        <v>0</v>
      </c>
      <c r="Q71" s="1" t="e">
        <f t="shared" ref="Q71:Q98" si="109">P71/E71*100</f>
        <v>#DIV/0!</v>
      </c>
      <c r="R71" s="1">
        <f t="shared" ref="R71:R98" si="110">K71-F71</f>
        <v>0</v>
      </c>
      <c r="S71" s="1" t="e">
        <f t="shared" ref="S71:S98" si="111">R71/F71*100</f>
        <v>#DIV/0!</v>
      </c>
      <c r="T71" s="1">
        <f t="shared" ref="T71:T98" si="112">L71-G71</f>
        <v>-3.17</v>
      </c>
      <c r="U71" s="1">
        <f t="shared" ref="U71:U98" si="113">T71/G71*100</f>
        <v>-100</v>
      </c>
      <c r="V71" s="1">
        <f t="shared" ref="V71:V98" si="114">M71-H71</f>
        <v>3.11</v>
      </c>
      <c r="W71" s="1" t="e">
        <f t="shared" ref="W71:W98" si="115">V71/H71*100</f>
        <v>#DIV/0!</v>
      </c>
      <c r="X71" s="27" t="s">
        <v>377</v>
      </c>
    </row>
    <row r="72" spans="1:24" ht="47.25" x14ac:dyDescent="0.25">
      <c r="A72" s="2" t="s">
        <v>73</v>
      </c>
      <c r="B72" s="27" t="s">
        <v>281</v>
      </c>
      <c r="C72" s="8" t="s">
        <v>282</v>
      </c>
      <c r="D72" s="5">
        <f t="shared" si="104"/>
        <v>0.97</v>
      </c>
      <c r="E72" s="1">
        <v>0</v>
      </c>
      <c r="F72" s="1">
        <v>0</v>
      </c>
      <c r="G72" s="6">
        <v>0.97</v>
      </c>
      <c r="H72" s="1">
        <v>0</v>
      </c>
      <c r="I72" s="1">
        <f t="shared" si="105"/>
        <v>1.24</v>
      </c>
      <c r="J72" s="1">
        <v>0</v>
      </c>
      <c r="K72" s="1">
        <v>0</v>
      </c>
      <c r="L72" s="1">
        <v>1.24</v>
      </c>
      <c r="M72" s="1">
        <v>0</v>
      </c>
      <c r="N72" s="1">
        <f t="shared" si="106"/>
        <v>0.27</v>
      </c>
      <c r="O72" s="1">
        <f t="shared" si="107"/>
        <v>27.835051546391753</v>
      </c>
      <c r="P72" s="1">
        <f t="shared" si="108"/>
        <v>0</v>
      </c>
      <c r="Q72" s="1" t="e">
        <f t="shared" si="109"/>
        <v>#DIV/0!</v>
      </c>
      <c r="R72" s="1">
        <f t="shared" si="110"/>
        <v>0</v>
      </c>
      <c r="S72" s="1" t="e">
        <f t="shared" si="111"/>
        <v>#DIV/0!</v>
      </c>
      <c r="T72" s="1">
        <f t="shared" si="112"/>
        <v>0.27</v>
      </c>
      <c r="U72" s="1">
        <f t="shared" si="113"/>
        <v>27.835051546391753</v>
      </c>
      <c r="V72" s="1">
        <f t="shared" si="114"/>
        <v>0</v>
      </c>
      <c r="W72" s="1" t="e">
        <f t="shared" si="115"/>
        <v>#DIV/0!</v>
      </c>
      <c r="X72" s="27" t="s">
        <v>378</v>
      </c>
    </row>
    <row r="73" spans="1:24" ht="47.25" x14ac:dyDescent="0.25">
      <c r="A73" s="2" t="s">
        <v>74</v>
      </c>
      <c r="B73" s="27" t="s">
        <v>283</v>
      </c>
      <c r="C73" s="8" t="s">
        <v>284</v>
      </c>
      <c r="D73" s="5">
        <f t="shared" si="104"/>
        <v>1.17</v>
      </c>
      <c r="E73" s="1">
        <v>0</v>
      </c>
      <c r="F73" s="1">
        <v>0</v>
      </c>
      <c r="G73" s="6">
        <v>1.17</v>
      </c>
      <c r="H73" s="1">
        <v>0</v>
      </c>
      <c r="I73" s="1">
        <f t="shared" si="105"/>
        <v>1</v>
      </c>
      <c r="J73" s="1">
        <v>0</v>
      </c>
      <c r="K73" s="1">
        <v>0</v>
      </c>
      <c r="L73" s="1">
        <v>1</v>
      </c>
      <c r="M73" s="1">
        <v>0</v>
      </c>
      <c r="N73" s="1">
        <f t="shared" si="106"/>
        <v>-0.16999999999999993</v>
      </c>
      <c r="O73" s="1">
        <f t="shared" si="107"/>
        <v>-14.529914529914526</v>
      </c>
      <c r="P73" s="1">
        <f t="shared" si="108"/>
        <v>0</v>
      </c>
      <c r="Q73" s="1" t="e">
        <f t="shared" si="109"/>
        <v>#DIV/0!</v>
      </c>
      <c r="R73" s="1">
        <f t="shared" si="110"/>
        <v>0</v>
      </c>
      <c r="S73" s="1" t="e">
        <f t="shared" si="111"/>
        <v>#DIV/0!</v>
      </c>
      <c r="T73" s="1">
        <f t="shared" si="112"/>
        <v>-0.16999999999999993</v>
      </c>
      <c r="U73" s="1">
        <f t="shared" si="113"/>
        <v>-14.529914529914526</v>
      </c>
      <c r="V73" s="1">
        <f t="shared" si="114"/>
        <v>0</v>
      </c>
      <c r="W73" s="1" t="e">
        <f t="shared" si="115"/>
        <v>#DIV/0!</v>
      </c>
      <c r="X73" s="27" t="s">
        <v>379</v>
      </c>
    </row>
    <row r="74" spans="1:24" ht="31.5" x14ac:dyDescent="0.25">
      <c r="A74" s="2" t="s">
        <v>75</v>
      </c>
      <c r="B74" s="27" t="s">
        <v>240</v>
      </c>
      <c r="C74" s="8" t="s">
        <v>241</v>
      </c>
      <c r="D74" s="5">
        <f t="shared" si="104"/>
        <v>2.06</v>
      </c>
      <c r="E74" s="1">
        <v>0</v>
      </c>
      <c r="F74" s="1">
        <v>0</v>
      </c>
      <c r="G74" s="6">
        <v>2.06</v>
      </c>
      <c r="H74" s="1">
        <v>0</v>
      </c>
      <c r="I74" s="1">
        <f t="shared" si="103"/>
        <v>2.2800000000000002</v>
      </c>
      <c r="J74" s="1">
        <v>0</v>
      </c>
      <c r="K74" s="1">
        <v>0</v>
      </c>
      <c r="L74" s="1">
        <v>2.2800000000000002</v>
      </c>
      <c r="M74" s="1">
        <v>0</v>
      </c>
      <c r="N74" s="1">
        <f t="shared" si="106"/>
        <v>0.2200000000000002</v>
      </c>
      <c r="O74" s="1">
        <f t="shared" si="107"/>
        <v>10.679611650485446</v>
      </c>
      <c r="P74" s="1">
        <f t="shared" si="108"/>
        <v>0</v>
      </c>
      <c r="Q74" s="1" t="e">
        <f t="shared" si="109"/>
        <v>#DIV/0!</v>
      </c>
      <c r="R74" s="1">
        <f t="shared" si="110"/>
        <v>0</v>
      </c>
      <c r="S74" s="1" t="e">
        <f t="shared" si="111"/>
        <v>#DIV/0!</v>
      </c>
      <c r="T74" s="1">
        <f t="shared" si="112"/>
        <v>0.2200000000000002</v>
      </c>
      <c r="U74" s="1">
        <f t="shared" si="113"/>
        <v>10.679611650485446</v>
      </c>
      <c r="V74" s="1">
        <f t="shared" si="114"/>
        <v>0</v>
      </c>
      <c r="W74" s="1" t="e">
        <f t="shared" si="115"/>
        <v>#DIV/0!</v>
      </c>
      <c r="X74" s="27" t="s">
        <v>380</v>
      </c>
    </row>
    <row r="75" spans="1:24" ht="47.25" x14ac:dyDescent="0.25">
      <c r="A75" s="2" t="s">
        <v>76</v>
      </c>
      <c r="B75" s="27" t="s">
        <v>242</v>
      </c>
      <c r="C75" s="8" t="s">
        <v>243</v>
      </c>
      <c r="D75" s="1" t="s">
        <v>29</v>
      </c>
      <c r="E75" s="1" t="s">
        <v>29</v>
      </c>
      <c r="F75" s="1" t="s">
        <v>29</v>
      </c>
      <c r="G75" s="1" t="s">
        <v>29</v>
      </c>
      <c r="H75" s="1" t="s">
        <v>29</v>
      </c>
      <c r="I75" s="1">
        <f t="shared" si="103"/>
        <v>0.40800000000000003</v>
      </c>
      <c r="J75" s="1">
        <v>0</v>
      </c>
      <c r="K75" s="1">
        <v>0</v>
      </c>
      <c r="L75" s="1">
        <v>0.40800000000000003</v>
      </c>
      <c r="M75" s="1">
        <v>0</v>
      </c>
      <c r="N75" s="1" t="s">
        <v>29</v>
      </c>
      <c r="O75" s="1" t="s">
        <v>29</v>
      </c>
      <c r="P75" s="1" t="s">
        <v>29</v>
      </c>
      <c r="Q75" s="1" t="s">
        <v>29</v>
      </c>
      <c r="R75" s="1" t="s">
        <v>29</v>
      </c>
      <c r="S75" s="1" t="s">
        <v>29</v>
      </c>
      <c r="T75" s="1" t="s">
        <v>29</v>
      </c>
      <c r="U75" s="1" t="s">
        <v>29</v>
      </c>
      <c r="V75" s="1" t="s">
        <v>29</v>
      </c>
      <c r="W75" s="1" t="s">
        <v>29</v>
      </c>
      <c r="X75" s="7" t="s">
        <v>381</v>
      </c>
    </row>
    <row r="76" spans="1:24" ht="31.5" x14ac:dyDescent="0.25">
      <c r="A76" s="2" t="s">
        <v>77</v>
      </c>
      <c r="B76" s="27" t="s">
        <v>244</v>
      </c>
      <c r="C76" s="8" t="s">
        <v>245</v>
      </c>
      <c r="D76" s="5">
        <f t="shared" si="104"/>
        <v>7.49</v>
      </c>
      <c r="E76" s="1">
        <v>0</v>
      </c>
      <c r="F76" s="1">
        <v>0</v>
      </c>
      <c r="G76" s="6">
        <v>7.49</v>
      </c>
      <c r="H76" s="1">
        <v>0</v>
      </c>
      <c r="I76" s="1">
        <f t="shared" si="103"/>
        <v>2.8159999999999998</v>
      </c>
      <c r="J76" s="1">
        <v>0</v>
      </c>
      <c r="K76" s="1">
        <v>0</v>
      </c>
      <c r="L76" s="1">
        <v>2.8159999999999998</v>
      </c>
      <c r="M76" s="1">
        <v>0</v>
      </c>
      <c r="N76" s="1">
        <f t="shared" si="106"/>
        <v>-4.6740000000000004</v>
      </c>
      <c r="O76" s="1">
        <f t="shared" si="107"/>
        <v>-62.403204272363155</v>
      </c>
      <c r="P76" s="1">
        <f t="shared" si="108"/>
        <v>0</v>
      </c>
      <c r="Q76" s="1" t="e">
        <f t="shared" si="109"/>
        <v>#DIV/0!</v>
      </c>
      <c r="R76" s="1">
        <f t="shared" si="110"/>
        <v>0</v>
      </c>
      <c r="S76" s="1" t="e">
        <f t="shared" si="111"/>
        <v>#DIV/0!</v>
      </c>
      <c r="T76" s="1">
        <f t="shared" si="112"/>
        <v>-4.6740000000000004</v>
      </c>
      <c r="U76" s="1">
        <f t="shared" si="113"/>
        <v>-62.403204272363155</v>
      </c>
      <c r="V76" s="1">
        <f t="shared" si="114"/>
        <v>0</v>
      </c>
      <c r="W76" s="1" t="e">
        <f t="shared" si="115"/>
        <v>#DIV/0!</v>
      </c>
      <c r="X76" s="27" t="s">
        <v>382</v>
      </c>
    </row>
    <row r="77" spans="1:24" ht="56.25" x14ac:dyDescent="0.25">
      <c r="A77" s="2" t="s">
        <v>78</v>
      </c>
      <c r="B77" s="37" t="s">
        <v>246</v>
      </c>
      <c r="C77" s="2" t="s">
        <v>247</v>
      </c>
      <c r="D77" s="5">
        <f t="shared" si="104"/>
        <v>0.22</v>
      </c>
      <c r="E77" s="1">
        <v>0</v>
      </c>
      <c r="F77" s="1">
        <v>0</v>
      </c>
      <c r="G77" s="6">
        <v>0.22</v>
      </c>
      <c r="H77" s="1">
        <v>0</v>
      </c>
      <c r="I77" s="1">
        <f t="shared" si="103"/>
        <v>0.22383</v>
      </c>
      <c r="J77" s="1">
        <v>0</v>
      </c>
      <c r="K77" s="1">
        <v>0</v>
      </c>
      <c r="L77" s="1">
        <v>0.22383</v>
      </c>
      <c r="M77" s="1">
        <v>0</v>
      </c>
      <c r="N77" s="1">
        <f t="shared" si="106"/>
        <v>3.8300000000000001E-3</v>
      </c>
      <c r="O77" s="1">
        <f t="shared" si="107"/>
        <v>1.740909090909091</v>
      </c>
      <c r="P77" s="1">
        <f t="shared" si="108"/>
        <v>0</v>
      </c>
      <c r="Q77" s="1" t="e">
        <f t="shared" si="109"/>
        <v>#DIV/0!</v>
      </c>
      <c r="R77" s="1">
        <f t="shared" si="110"/>
        <v>0</v>
      </c>
      <c r="S77" s="1" t="e">
        <f t="shared" si="111"/>
        <v>#DIV/0!</v>
      </c>
      <c r="T77" s="1">
        <f t="shared" si="112"/>
        <v>3.8300000000000001E-3</v>
      </c>
      <c r="U77" s="1">
        <f t="shared" si="113"/>
        <v>1.740909090909091</v>
      </c>
      <c r="V77" s="1">
        <f t="shared" si="114"/>
        <v>0</v>
      </c>
      <c r="W77" s="1" t="e">
        <f t="shared" si="115"/>
        <v>#DIV/0!</v>
      </c>
      <c r="X77" s="27" t="s">
        <v>358</v>
      </c>
    </row>
    <row r="78" spans="1:24" ht="56.25" x14ac:dyDescent="0.25">
      <c r="A78" s="2" t="s">
        <v>79</v>
      </c>
      <c r="B78" s="37" t="s">
        <v>248</v>
      </c>
      <c r="C78" s="2" t="s">
        <v>249</v>
      </c>
      <c r="D78" s="5">
        <f t="shared" si="104"/>
        <v>0.19</v>
      </c>
      <c r="E78" s="1">
        <v>0</v>
      </c>
      <c r="F78" s="1">
        <v>0</v>
      </c>
      <c r="G78" s="6">
        <v>0.19</v>
      </c>
      <c r="H78" s="1">
        <v>0</v>
      </c>
      <c r="I78" s="1">
        <f t="shared" si="103"/>
        <v>0.09</v>
      </c>
      <c r="J78" s="1">
        <v>0</v>
      </c>
      <c r="K78" s="1">
        <v>0</v>
      </c>
      <c r="L78" s="1">
        <v>0.09</v>
      </c>
      <c r="M78" s="1">
        <v>0</v>
      </c>
      <c r="N78" s="1">
        <f t="shared" si="106"/>
        <v>-0.1</v>
      </c>
      <c r="O78" s="1">
        <f t="shared" si="107"/>
        <v>-52.631578947368418</v>
      </c>
      <c r="P78" s="1">
        <f t="shared" si="108"/>
        <v>0</v>
      </c>
      <c r="Q78" s="1" t="e">
        <f t="shared" si="109"/>
        <v>#DIV/0!</v>
      </c>
      <c r="R78" s="1">
        <f t="shared" si="110"/>
        <v>0</v>
      </c>
      <c r="S78" s="1" t="e">
        <f t="shared" si="111"/>
        <v>#DIV/0!</v>
      </c>
      <c r="T78" s="1">
        <f t="shared" si="112"/>
        <v>-0.1</v>
      </c>
      <c r="U78" s="1">
        <f t="shared" si="113"/>
        <v>-52.631578947368418</v>
      </c>
      <c r="V78" s="1">
        <f t="shared" si="114"/>
        <v>0</v>
      </c>
      <c r="W78" s="1" t="e">
        <f t="shared" si="115"/>
        <v>#DIV/0!</v>
      </c>
      <c r="X78" s="27" t="s">
        <v>383</v>
      </c>
    </row>
    <row r="79" spans="1:24" ht="56.25" x14ac:dyDescent="0.25">
      <c r="A79" s="2" t="s">
        <v>80</v>
      </c>
      <c r="B79" s="37" t="s">
        <v>250</v>
      </c>
      <c r="C79" s="2" t="s">
        <v>251</v>
      </c>
      <c r="D79" s="5">
        <f t="shared" si="104"/>
        <v>1.1100000000000001</v>
      </c>
      <c r="E79" s="1">
        <v>0</v>
      </c>
      <c r="F79" s="1">
        <v>0</v>
      </c>
      <c r="G79" s="6">
        <v>1.1100000000000001</v>
      </c>
      <c r="H79" s="1">
        <v>0</v>
      </c>
      <c r="I79" s="1">
        <f t="shared" si="103"/>
        <v>0.89</v>
      </c>
      <c r="J79" s="1">
        <v>0</v>
      </c>
      <c r="K79" s="1">
        <v>0</v>
      </c>
      <c r="L79" s="1">
        <v>0.89</v>
      </c>
      <c r="M79" s="1">
        <v>0</v>
      </c>
      <c r="N79" s="1">
        <f t="shared" si="106"/>
        <v>-0.22000000000000008</v>
      </c>
      <c r="O79" s="1">
        <f t="shared" si="107"/>
        <v>-19.819819819819827</v>
      </c>
      <c r="P79" s="1">
        <f t="shared" si="108"/>
        <v>0</v>
      </c>
      <c r="Q79" s="1" t="e">
        <f t="shared" si="109"/>
        <v>#DIV/0!</v>
      </c>
      <c r="R79" s="1">
        <f t="shared" si="110"/>
        <v>0</v>
      </c>
      <c r="S79" s="1" t="e">
        <f t="shared" si="111"/>
        <v>#DIV/0!</v>
      </c>
      <c r="T79" s="1">
        <f t="shared" si="112"/>
        <v>-0.22000000000000008</v>
      </c>
      <c r="U79" s="1">
        <f t="shared" si="113"/>
        <v>-19.819819819819827</v>
      </c>
      <c r="V79" s="1">
        <f t="shared" si="114"/>
        <v>0</v>
      </c>
      <c r="W79" s="1" t="e">
        <f t="shared" si="115"/>
        <v>#DIV/0!</v>
      </c>
      <c r="X79" s="27" t="s">
        <v>384</v>
      </c>
    </row>
    <row r="80" spans="1:24" ht="63" x14ac:dyDescent="0.25">
      <c r="A80" s="2" t="s">
        <v>81</v>
      </c>
      <c r="B80" s="37" t="s">
        <v>252</v>
      </c>
      <c r="C80" s="2" t="s">
        <v>253</v>
      </c>
      <c r="D80" s="1" t="s">
        <v>29</v>
      </c>
      <c r="E80" s="1" t="s">
        <v>29</v>
      </c>
      <c r="F80" s="1" t="s">
        <v>29</v>
      </c>
      <c r="G80" s="1" t="s">
        <v>29</v>
      </c>
      <c r="H80" s="1" t="s">
        <v>29</v>
      </c>
      <c r="I80" s="1">
        <f t="shared" si="103"/>
        <v>3.5000000000000003E-2</v>
      </c>
      <c r="J80" s="1">
        <v>0</v>
      </c>
      <c r="K80" s="1">
        <v>0</v>
      </c>
      <c r="L80" s="1">
        <v>3.5000000000000003E-2</v>
      </c>
      <c r="M80" s="1">
        <v>0</v>
      </c>
      <c r="N80" s="1" t="s">
        <v>29</v>
      </c>
      <c r="O80" s="1" t="s">
        <v>29</v>
      </c>
      <c r="P80" s="1" t="s">
        <v>29</v>
      </c>
      <c r="Q80" s="1" t="s">
        <v>29</v>
      </c>
      <c r="R80" s="1" t="s">
        <v>29</v>
      </c>
      <c r="S80" s="1" t="s">
        <v>29</v>
      </c>
      <c r="T80" s="1" t="s">
        <v>29</v>
      </c>
      <c r="U80" s="1" t="s">
        <v>29</v>
      </c>
      <c r="V80" s="1" t="s">
        <v>29</v>
      </c>
      <c r="W80" s="1" t="s">
        <v>29</v>
      </c>
      <c r="X80" s="27" t="s">
        <v>385</v>
      </c>
    </row>
    <row r="81" spans="1:24" ht="56.25" x14ac:dyDescent="0.25">
      <c r="A81" s="2" t="s">
        <v>82</v>
      </c>
      <c r="B81" s="37" t="s">
        <v>254</v>
      </c>
      <c r="C81" s="2" t="s">
        <v>255</v>
      </c>
      <c r="D81" s="1" t="s">
        <v>29</v>
      </c>
      <c r="E81" s="1" t="s">
        <v>29</v>
      </c>
      <c r="F81" s="1" t="s">
        <v>29</v>
      </c>
      <c r="G81" s="1" t="s">
        <v>29</v>
      </c>
      <c r="H81" s="1" t="s">
        <v>29</v>
      </c>
      <c r="I81" s="1">
        <f t="shared" si="103"/>
        <v>0.26</v>
      </c>
      <c r="J81" s="1">
        <v>0</v>
      </c>
      <c r="K81" s="1">
        <v>0</v>
      </c>
      <c r="L81" s="1">
        <v>0.26</v>
      </c>
      <c r="M81" s="1">
        <v>0</v>
      </c>
      <c r="N81" s="1" t="s">
        <v>29</v>
      </c>
      <c r="O81" s="1" t="s">
        <v>29</v>
      </c>
      <c r="P81" s="1" t="s">
        <v>29</v>
      </c>
      <c r="Q81" s="1" t="s">
        <v>29</v>
      </c>
      <c r="R81" s="1" t="s">
        <v>29</v>
      </c>
      <c r="S81" s="1" t="s">
        <v>29</v>
      </c>
      <c r="T81" s="1" t="s">
        <v>29</v>
      </c>
      <c r="U81" s="1" t="s">
        <v>29</v>
      </c>
      <c r="V81" s="1" t="s">
        <v>29</v>
      </c>
      <c r="W81" s="1" t="s">
        <v>29</v>
      </c>
      <c r="X81" s="27" t="s">
        <v>386</v>
      </c>
    </row>
    <row r="82" spans="1:24" ht="78.75" x14ac:dyDescent="0.25">
      <c r="A82" s="2" t="s">
        <v>83</v>
      </c>
      <c r="B82" s="37" t="s">
        <v>256</v>
      </c>
      <c r="C82" s="2" t="s">
        <v>257</v>
      </c>
      <c r="D82" s="1" t="s">
        <v>29</v>
      </c>
      <c r="E82" s="1" t="s">
        <v>29</v>
      </c>
      <c r="F82" s="1" t="s">
        <v>29</v>
      </c>
      <c r="G82" s="1" t="s">
        <v>29</v>
      </c>
      <c r="H82" s="1" t="s">
        <v>29</v>
      </c>
      <c r="I82" s="1">
        <f t="shared" si="103"/>
        <v>0.03</v>
      </c>
      <c r="J82" s="1">
        <v>0</v>
      </c>
      <c r="K82" s="1">
        <v>0</v>
      </c>
      <c r="L82" s="1">
        <v>0.03</v>
      </c>
      <c r="M82" s="1">
        <v>0</v>
      </c>
      <c r="N82" s="1" t="s">
        <v>29</v>
      </c>
      <c r="O82" s="1" t="s">
        <v>29</v>
      </c>
      <c r="P82" s="1" t="s">
        <v>29</v>
      </c>
      <c r="Q82" s="1" t="s">
        <v>29</v>
      </c>
      <c r="R82" s="1" t="s">
        <v>29</v>
      </c>
      <c r="S82" s="1" t="s">
        <v>29</v>
      </c>
      <c r="T82" s="1" t="s">
        <v>29</v>
      </c>
      <c r="U82" s="1" t="s">
        <v>29</v>
      </c>
      <c r="V82" s="1" t="s">
        <v>29</v>
      </c>
      <c r="W82" s="1" t="s">
        <v>29</v>
      </c>
      <c r="X82" s="27" t="s">
        <v>387</v>
      </c>
    </row>
    <row r="83" spans="1:24" ht="37.5" x14ac:dyDescent="0.25">
      <c r="A83" s="2" t="s">
        <v>454</v>
      </c>
      <c r="B83" s="37" t="s">
        <v>258</v>
      </c>
      <c r="C83" s="8" t="s">
        <v>259</v>
      </c>
      <c r="D83" s="5">
        <f t="shared" si="104"/>
        <v>3.01</v>
      </c>
      <c r="E83" s="1">
        <v>0</v>
      </c>
      <c r="F83" s="1">
        <v>0</v>
      </c>
      <c r="G83" s="6">
        <v>3.01</v>
      </c>
      <c r="H83" s="1">
        <v>0</v>
      </c>
      <c r="I83" s="1">
        <f t="shared" si="103"/>
        <v>2.5100000000000002</v>
      </c>
      <c r="J83" s="1">
        <v>0</v>
      </c>
      <c r="K83" s="1">
        <v>0</v>
      </c>
      <c r="L83" s="1">
        <v>2.5100000000000002</v>
      </c>
      <c r="M83" s="1">
        <v>0</v>
      </c>
      <c r="N83" s="1">
        <f t="shared" si="106"/>
        <v>-0.49999999999999956</v>
      </c>
      <c r="O83" s="1">
        <f t="shared" si="107"/>
        <v>-16.611295681063108</v>
      </c>
      <c r="P83" s="1">
        <f t="shared" si="108"/>
        <v>0</v>
      </c>
      <c r="Q83" s="1" t="e">
        <f t="shared" si="109"/>
        <v>#DIV/0!</v>
      </c>
      <c r="R83" s="1">
        <f t="shared" si="110"/>
        <v>0</v>
      </c>
      <c r="S83" s="1" t="e">
        <f t="shared" si="111"/>
        <v>#DIV/0!</v>
      </c>
      <c r="T83" s="1">
        <f t="shared" si="112"/>
        <v>-0.49999999999999956</v>
      </c>
      <c r="U83" s="1">
        <f t="shared" si="113"/>
        <v>-16.611295681063108</v>
      </c>
      <c r="V83" s="1">
        <f t="shared" si="114"/>
        <v>0</v>
      </c>
      <c r="W83" s="1" t="e">
        <f t="shared" si="115"/>
        <v>#DIV/0!</v>
      </c>
      <c r="X83" s="7" t="s">
        <v>380</v>
      </c>
    </row>
    <row r="84" spans="1:24" ht="31.5" x14ac:dyDescent="0.25">
      <c r="A84" s="2" t="s">
        <v>455</v>
      </c>
      <c r="B84" s="27" t="s">
        <v>152</v>
      </c>
      <c r="C84" s="8" t="s">
        <v>153</v>
      </c>
      <c r="D84" s="5">
        <f t="shared" si="104"/>
        <v>1.54</v>
      </c>
      <c r="E84" s="1">
        <v>0</v>
      </c>
      <c r="F84" s="1">
        <v>0</v>
      </c>
      <c r="G84" s="6">
        <v>1.54</v>
      </c>
      <c r="H84" s="1">
        <v>0</v>
      </c>
      <c r="I84" s="1">
        <f t="shared" si="103"/>
        <v>1.27</v>
      </c>
      <c r="J84" s="1">
        <v>0</v>
      </c>
      <c r="K84" s="1">
        <v>0</v>
      </c>
      <c r="L84" s="4">
        <v>1.27</v>
      </c>
      <c r="M84" s="1">
        <v>0</v>
      </c>
      <c r="N84" s="1">
        <f t="shared" si="106"/>
        <v>-0.27</v>
      </c>
      <c r="O84" s="1">
        <f t="shared" si="107"/>
        <v>-17.532467532467532</v>
      </c>
      <c r="P84" s="1">
        <f t="shared" si="108"/>
        <v>0</v>
      </c>
      <c r="Q84" s="1" t="e">
        <f t="shared" si="109"/>
        <v>#DIV/0!</v>
      </c>
      <c r="R84" s="1">
        <f t="shared" si="110"/>
        <v>0</v>
      </c>
      <c r="S84" s="1" t="e">
        <f t="shared" si="111"/>
        <v>#DIV/0!</v>
      </c>
      <c r="T84" s="1">
        <f t="shared" si="112"/>
        <v>-0.27</v>
      </c>
      <c r="U84" s="1">
        <f t="shared" si="113"/>
        <v>-17.532467532467532</v>
      </c>
      <c r="V84" s="1">
        <f t="shared" si="114"/>
        <v>0</v>
      </c>
      <c r="W84" s="1" t="e">
        <f t="shared" si="115"/>
        <v>#DIV/0!</v>
      </c>
      <c r="X84" s="27" t="s">
        <v>380</v>
      </c>
    </row>
    <row r="85" spans="1:24" ht="63" x14ac:dyDescent="0.25">
      <c r="A85" s="2" t="s">
        <v>456</v>
      </c>
      <c r="B85" s="27" t="s">
        <v>156</v>
      </c>
      <c r="C85" s="8" t="s">
        <v>157</v>
      </c>
      <c r="D85" s="5">
        <f t="shared" si="104"/>
        <v>0.12</v>
      </c>
      <c r="E85" s="1">
        <v>0</v>
      </c>
      <c r="F85" s="1">
        <v>0</v>
      </c>
      <c r="G85" s="6">
        <v>0.12</v>
      </c>
      <c r="H85" s="1">
        <v>0</v>
      </c>
      <c r="I85" s="1">
        <f t="shared" si="103"/>
        <v>5.5E-2</v>
      </c>
      <c r="J85" s="1">
        <v>0</v>
      </c>
      <c r="K85" s="1">
        <v>0</v>
      </c>
      <c r="L85" s="4">
        <v>5.5E-2</v>
      </c>
      <c r="M85" s="1">
        <v>0</v>
      </c>
      <c r="N85" s="1">
        <f t="shared" si="106"/>
        <v>-6.5000000000000002E-2</v>
      </c>
      <c r="O85" s="1">
        <f t="shared" si="107"/>
        <v>-54.166666666666671</v>
      </c>
      <c r="P85" s="1">
        <f t="shared" si="108"/>
        <v>0</v>
      </c>
      <c r="Q85" s="1" t="e">
        <f t="shared" si="109"/>
        <v>#DIV/0!</v>
      </c>
      <c r="R85" s="1">
        <f t="shared" si="110"/>
        <v>0</v>
      </c>
      <c r="S85" s="1" t="e">
        <f t="shared" si="111"/>
        <v>#DIV/0!</v>
      </c>
      <c r="T85" s="1">
        <f t="shared" si="112"/>
        <v>-6.5000000000000002E-2</v>
      </c>
      <c r="U85" s="1">
        <f t="shared" si="113"/>
        <v>-54.166666666666671</v>
      </c>
      <c r="V85" s="1">
        <f t="shared" si="114"/>
        <v>0</v>
      </c>
      <c r="W85" s="1" t="e">
        <f t="shared" si="115"/>
        <v>#DIV/0!</v>
      </c>
      <c r="X85" s="27" t="s">
        <v>388</v>
      </c>
    </row>
    <row r="86" spans="1:24" ht="31.5" x14ac:dyDescent="0.25">
      <c r="A86" s="2" t="s">
        <v>457</v>
      </c>
      <c r="B86" s="27" t="s">
        <v>154</v>
      </c>
      <c r="C86" s="8" t="s">
        <v>155</v>
      </c>
      <c r="D86" s="5">
        <f t="shared" si="104"/>
        <v>7.04</v>
      </c>
      <c r="E86" s="1">
        <v>0</v>
      </c>
      <c r="F86" s="1">
        <v>0</v>
      </c>
      <c r="G86" s="6">
        <v>7.04</v>
      </c>
      <c r="H86" s="1">
        <v>0</v>
      </c>
      <c r="I86" s="1">
        <f>SUM(J86:M86)</f>
        <v>5.51</v>
      </c>
      <c r="J86" s="1">
        <v>0</v>
      </c>
      <c r="K86" s="1">
        <v>0</v>
      </c>
      <c r="L86" s="4">
        <v>5.51</v>
      </c>
      <c r="M86" s="1">
        <v>0</v>
      </c>
      <c r="N86" s="1">
        <f t="shared" si="106"/>
        <v>-1.5300000000000002</v>
      </c>
      <c r="O86" s="1">
        <f t="shared" si="107"/>
        <v>-21.73295454545455</v>
      </c>
      <c r="P86" s="1">
        <f t="shared" si="108"/>
        <v>0</v>
      </c>
      <c r="Q86" s="1" t="e">
        <f t="shared" si="109"/>
        <v>#DIV/0!</v>
      </c>
      <c r="R86" s="1">
        <f t="shared" si="110"/>
        <v>0</v>
      </c>
      <c r="S86" s="1" t="e">
        <f t="shared" si="111"/>
        <v>#DIV/0!</v>
      </c>
      <c r="T86" s="1">
        <f t="shared" si="112"/>
        <v>-1.5300000000000002</v>
      </c>
      <c r="U86" s="1">
        <f t="shared" si="113"/>
        <v>-21.73295454545455</v>
      </c>
      <c r="V86" s="1">
        <f t="shared" si="114"/>
        <v>0</v>
      </c>
      <c r="W86" s="1" t="e">
        <f t="shared" si="115"/>
        <v>#DIV/0!</v>
      </c>
      <c r="X86" s="27" t="s">
        <v>389</v>
      </c>
    </row>
    <row r="87" spans="1:24" ht="47.25" x14ac:dyDescent="0.25">
      <c r="A87" s="2" t="s">
        <v>458</v>
      </c>
      <c r="B87" s="40" t="s">
        <v>165</v>
      </c>
      <c r="C87" s="27" t="s">
        <v>199</v>
      </c>
      <c r="D87" s="5">
        <f t="shared" si="104"/>
        <v>1.0900000000000001</v>
      </c>
      <c r="E87" s="1">
        <v>0</v>
      </c>
      <c r="F87" s="1">
        <v>0</v>
      </c>
      <c r="G87" s="6">
        <v>1.0900000000000001</v>
      </c>
      <c r="H87" s="1">
        <v>0</v>
      </c>
      <c r="I87" s="1">
        <f>SUM(J87:M87)</f>
        <v>0.18</v>
      </c>
      <c r="J87" s="1">
        <v>0</v>
      </c>
      <c r="K87" s="1">
        <v>0</v>
      </c>
      <c r="L87" s="4">
        <v>0.18</v>
      </c>
      <c r="M87" s="1">
        <v>0</v>
      </c>
      <c r="N87" s="1">
        <f t="shared" si="106"/>
        <v>-0.91000000000000014</v>
      </c>
      <c r="O87" s="1">
        <f t="shared" si="107"/>
        <v>-83.486238532110107</v>
      </c>
      <c r="P87" s="1">
        <f t="shared" si="108"/>
        <v>0</v>
      </c>
      <c r="Q87" s="1" t="e">
        <f t="shared" si="109"/>
        <v>#DIV/0!</v>
      </c>
      <c r="R87" s="1">
        <f t="shared" si="110"/>
        <v>0</v>
      </c>
      <c r="S87" s="1" t="e">
        <f t="shared" si="111"/>
        <v>#DIV/0!</v>
      </c>
      <c r="T87" s="1">
        <f t="shared" si="112"/>
        <v>-0.91000000000000014</v>
      </c>
      <c r="U87" s="1">
        <f t="shared" si="113"/>
        <v>-83.486238532110107</v>
      </c>
      <c r="V87" s="1">
        <f t="shared" si="114"/>
        <v>0</v>
      </c>
      <c r="W87" s="1" t="e">
        <f t="shared" si="115"/>
        <v>#DIV/0!</v>
      </c>
      <c r="X87" s="27" t="s">
        <v>390</v>
      </c>
    </row>
    <row r="88" spans="1:24" ht="31.5" x14ac:dyDescent="0.25">
      <c r="A88" s="2" t="s">
        <v>459</v>
      </c>
      <c r="B88" s="27" t="s">
        <v>138</v>
      </c>
      <c r="C88" s="8" t="s">
        <v>139</v>
      </c>
      <c r="D88" s="5">
        <f t="shared" si="104"/>
        <v>1.5</v>
      </c>
      <c r="E88" s="1">
        <v>0</v>
      </c>
      <c r="F88" s="1">
        <v>0</v>
      </c>
      <c r="G88" s="6">
        <v>1.5</v>
      </c>
      <c r="H88" s="1">
        <v>0</v>
      </c>
      <c r="I88" s="1">
        <f t="shared" si="103"/>
        <v>1.37</v>
      </c>
      <c r="J88" s="1">
        <v>0</v>
      </c>
      <c r="K88" s="1">
        <v>0</v>
      </c>
      <c r="L88" s="4">
        <v>1.37</v>
      </c>
      <c r="M88" s="1">
        <v>0</v>
      </c>
      <c r="N88" s="1">
        <f t="shared" si="106"/>
        <v>-0.12999999999999989</v>
      </c>
      <c r="O88" s="1">
        <f t="shared" si="107"/>
        <v>-8.6666666666666607</v>
      </c>
      <c r="P88" s="1">
        <f t="shared" si="108"/>
        <v>0</v>
      </c>
      <c r="Q88" s="1" t="e">
        <f t="shared" si="109"/>
        <v>#DIV/0!</v>
      </c>
      <c r="R88" s="1">
        <f t="shared" si="110"/>
        <v>0</v>
      </c>
      <c r="S88" s="1" t="e">
        <f t="shared" si="111"/>
        <v>#DIV/0!</v>
      </c>
      <c r="T88" s="1">
        <f t="shared" si="112"/>
        <v>-0.12999999999999989</v>
      </c>
      <c r="U88" s="1">
        <f t="shared" si="113"/>
        <v>-8.6666666666666607</v>
      </c>
      <c r="V88" s="1">
        <f t="shared" si="114"/>
        <v>0</v>
      </c>
      <c r="W88" s="1" t="e">
        <f t="shared" si="115"/>
        <v>#DIV/0!</v>
      </c>
      <c r="X88" s="27" t="s">
        <v>391</v>
      </c>
    </row>
    <row r="89" spans="1:24" ht="31.5" x14ac:dyDescent="0.25">
      <c r="A89" s="2" t="s">
        <v>460</v>
      </c>
      <c r="B89" s="27" t="s">
        <v>166</v>
      </c>
      <c r="C89" s="27" t="s">
        <v>167</v>
      </c>
      <c r="D89" s="5">
        <f t="shared" si="104"/>
        <v>2.08</v>
      </c>
      <c r="E89" s="1">
        <v>0</v>
      </c>
      <c r="F89" s="1">
        <v>0</v>
      </c>
      <c r="G89" s="6">
        <v>2.08</v>
      </c>
      <c r="H89" s="1">
        <v>0</v>
      </c>
      <c r="I89" s="1">
        <f t="shared" si="103"/>
        <v>1.72</v>
      </c>
      <c r="J89" s="1">
        <v>0</v>
      </c>
      <c r="K89" s="1">
        <v>0</v>
      </c>
      <c r="L89" s="4">
        <v>1.72</v>
      </c>
      <c r="M89" s="1">
        <v>0</v>
      </c>
      <c r="N89" s="1">
        <f t="shared" si="106"/>
        <v>-0.3600000000000001</v>
      </c>
      <c r="O89" s="1">
        <f t="shared" si="107"/>
        <v>-17.307692307692314</v>
      </c>
      <c r="P89" s="1">
        <f t="shared" si="108"/>
        <v>0</v>
      </c>
      <c r="Q89" s="1" t="e">
        <f t="shared" si="109"/>
        <v>#DIV/0!</v>
      </c>
      <c r="R89" s="1">
        <f t="shared" si="110"/>
        <v>0</v>
      </c>
      <c r="S89" s="1" t="e">
        <f t="shared" si="111"/>
        <v>#DIV/0!</v>
      </c>
      <c r="T89" s="1">
        <f t="shared" si="112"/>
        <v>-0.3600000000000001</v>
      </c>
      <c r="U89" s="1">
        <f t="shared" si="113"/>
        <v>-17.307692307692314</v>
      </c>
      <c r="V89" s="1">
        <f t="shared" si="114"/>
        <v>0</v>
      </c>
      <c r="W89" s="1" t="e">
        <f t="shared" si="115"/>
        <v>#DIV/0!</v>
      </c>
      <c r="X89" s="27" t="s">
        <v>392</v>
      </c>
    </row>
    <row r="90" spans="1:24" ht="47.25" x14ac:dyDescent="0.25">
      <c r="A90" s="2" t="s">
        <v>461</v>
      </c>
      <c r="B90" s="27" t="s">
        <v>140</v>
      </c>
      <c r="C90" s="27" t="s">
        <v>141</v>
      </c>
      <c r="D90" s="5">
        <f t="shared" si="104"/>
        <v>3.35</v>
      </c>
      <c r="E90" s="1">
        <v>0</v>
      </c>
      <c r="F90" s="1">
        <v>0</v>
      </c>
      <c r="G90" s="6">
        <v>3.35</v>
      </c>
      <c r="H90" s="1">
        <v>0</v>
      </c>
      <c r="I90" s="1">
        <f t="shared" si="103"/>
        <v>3.35</v>
      </c>
      <c r="J90" s="1">
        <v>0</v>
      </c>
      <c r="K90" s="1">
        <v>0</v>
      </c>
      <c r="L90" s="4">
        <v>3.35</v>
      </c>
      <c r="M90" s="1">
        <v>0</v>
      </c>
      <c r="N90" s="1">
        <f t="shared" si="106"/>
        <v>0</v>
      </c>
      <c r="O90" s="1">
        <f t="shared" si="107"/>
        <v>0</v>
      </c>
      <c r="P90" s="1">
        <f t="shared" si="108"/>
        <v>0</v>
      </c>
      <c r="Q90" s="1" t="e">
        <f t="shared" si="109"/>
        <v>#DIV/0!</v>
      </c>
      <c r="R90" s="1">
        <f t="shared" si="110"/>
        <v>0</v>
      </c>
      <c r="S90" s="1" t="e">
        <f t="shared" si="111"/>
        <v>#DIV/0!</v>
      </c>
      <c r="T90" s="1">
        <f t="shared" si="112"/>
        <v>0</v>
      </c>
      <c r="U90" s="1">
        <f t="shared" si="113"/>
        <v>0</v>
      </c>
      <c r="V90" s="1">
        <f t="shared" si="114"/>
        <v>0</v>
      </c>
      <c r="W90" s="1" t="e">
        <f t="shared" si="115"/>
        <v>#DIV/0!</v>
      </c>
      <c r="X90" s="7" t="s">
        <v>332</v>
      </c>
    </row>
    <row r="91" spans="1:24" ht="47.25" x14ac:dyDescent="0.25">
      <c r="A91" s="2" t="s">
        <v>462</v>
      </c>
      <c r="B91" s="27" t="s">
        <v>168</v>
      </c>
      <c r="C91" s="27" t="s">
        <v>169</v>
      </c>
      <c r="D91" s="5">
        <f t="shared" si="104"/>
        <v>0.34</v>
      </c>
      <c r="E91" s="1">
        <v>0</v>
      </c>
      <c r="F91" s="1">
        <v>0</v>
      </c>
      <c r="G91" s="6">
        <v>0.34</v>
      </c>
      <c r="H91" s="1">
        <v>0</v>
      </c>
      <c r="I91" s="1">
        <f t="shared" si="103"/>
        <v>0.33479244000000002</v>
      </c>
      <c r="J91" s="1">
        <v>0</v>
      </c>
      <c r="K91" s="1">
        <v>0</v>
      </c>
      <c r="L91" s="4">
        <v>0.33479244000000002</v>
      </c>
      <c r="M91" s="1">
        <v>0</v>
      </c>
      <c r="N91" s="1">
        <f t="shared" si="106"/>
        <v>-5.20756E-3</v>
      </c>
      <c r="O91" s="1">
        <f t="shared" si="107"/>
        <v>-1.531635294117647</v>
      </c>
      <c r="P91" s="1">
        <f t="shared" si="108"/>
        <v>0</v>
      </c>
      <c r="Q91" s="1" t="e">
        <f t="shared" si="109"/>
        <v>#DIV/0!</v>
      </c>
      <c r="R91" s="1">
        <f t="shared" si="110"/>
        <v>0</v>
      </c>
      <c r="S91" s="1" t="e">
        <f t="shared" si="111"/>
        <v>#DIV/0!</v>
      </c>
      <c r="T91" s="1">
        <f t="shared" si="112"/>
        <v>-5.20756E-3</v>
      </c>
      <c r="U91" s="1">
        <f t="shared" si="113"/>
        <v>-1.531635294117647</v>
      </c>
      <c r="V91" s="1">
        <f t="shared" si="114"/>
        <v>0</v>
      </c>
      <c r="W91" s="1" t="e">
        <f t="shared" si="115"/>
        <v>#DIV/0!</v>
      </c>
      <c r="X91" s="27" t="s">
        <v>393</v>
      </c>
    </row>
    <row r="92" spans="1:24" ht="47.25" x14ac:dyDescent="0.25">
      <c r="A92" s="2" t="s">
        <v>463</v>
      </c>
      <c r="B92" s="27" t="s">
        <v>200</v>
      </c>
      <c r="C92" s="27" t="s">
        <v>201</v>
      </c>
      <c r="D92" s="5">
        <f t="shared" si="104"/>
        <v>0.84</v>
      </c>
      <c r="E92" s="1">
        <v>0</v>
      </c>
      <c r="F92" s="1">
        <v>0</v>
      </c>
      <c r="G92" s="6">
        <v>0.84</v>
      </c>
      <c r="H92" s="1">
        <v>0</v>
      </c>
      <c r="I92" s="1">
        <f t="shared" si="103"/>
        <v>0.75536534399999988</v>
      </c>
      <c r="J92" s="1">
        <v>0</v>
      </c>
      <c r="K92" s="1">
        <v>0</v>
      </c>
      <c r="L92" s="4">
        <v>0.75536534399999988</v>
      </c>
      <c r="M92" s="1">
        <v>0</v>
      </c>
      <c r="N92" s="1">
        <f t="shared" si="106"/>
        <v>-8.4634656000000086E-2</v>
      </c>
      <c r="O92" s="1">
        <f t="shared" si="107"/>
        <v>-10.075554285714295</v>
      </c>
      <c r="P92" s="1">
        <f t="shared" si="108"/>
        <v>0</v>
      </c>
      <c r="Q92" s="1" t="e">
        <f t="shared" si="109"/>
        <v>#DIV/0!</v>
      </c>
      <c r="R92" s="1">
        <f t="shared" si="110"/>
        <v>0</v>
      </c>
      <c r="S92" s="1" t="e">
        <f t="shared" si="111"/>
        <v>#DIV/0!</v>
      </c>
      <c r="T92" s="1">
        <f t="shared" si="112"/>
        <v>-8.4634656000000086E-2</v>
      </c>
      <c r="U92" s="1">
        <f t="shared" si="113"/>
        <v>-10.075554285714295</v>
      </c>
      <c r="V92" s="1">
        <f t="shared" si="114"/>
        <v>0</v>
      </c>
      <c r="W92" s="1" t="e">
        <f t="shared" si="115"/>
        <v>#DIV/0!</v>
      </c>
      <c r="X92" s="27" t="s">
        <v>394</v>
      </c>
    </row>
    <row r="93" spans="1:24" ht="47.25" x14ac:dyDescent="0.25">
      <c r="A93" s="2" t="s">
        <v>464</v>
      </c>
      <c r="B93" s="27" t="s">
        <v>202</v>
      </c>
      <c r="C93" s="27" t="s">
        <v>203</v>
      </c>
      <c r="D93" s="5">
        <f t="shared" si="104"/>
        <v>0.7</v>
      </c>
      <c r="E93" s="1">
        <v>0</v>
      </c>
      <c r="F93" s="1">
        <v>0</v>
      </c>
      <c r="G93" s="6">
        <v>0.7</v>
      </c>
      <c r="H93" s="1">
        <v>0</v>
      </c>
      <c r="I93" s="1">
        <f t="shared" si="103"/>
        <v>1.061438924</v>
      </c>
      <c r="J93" s="1">
        <v>0</v>
      </c>
      <c r="K93" s="1">
        <v>0</v>
      </c>
      <c r="L93" s="4">
        <v>1.061438924</v>
      </c>
      <c r="M93" s="1">
        <v>0</v>
      </c>
      <c r="N93" s="1">
        <f t="shared" si="106"/>
        <v>0.36143892399999999</v>
      </c>
      <c r="O93" s="1">
        <f t="shared" si="107"/>
        <v>51.634132000000001</v>
      </c>
      <c r="P93" s="1">
        <f t="shared" si="108"/>
        <v>0</v>
      </c>
      <c r="Q93" s="1" t="e">
        <f t="shared" si="109"/>
        <v>#DIV/0!</v>
      </c>
      <c r="R93" s="1">
        <f t="shared" si="110"/>
        <v>0</v>
      </c>
      <c r="S93" s="1" t="e">
        <f t="shared" si="111"/>
        <v>#DIV/0!</v>
      </c>
      <c r="T93" s="1">
        <f t="shared" si="112"/>
        <v>0.36143892399999999</v>
      </c>
      <c r="U93" s="1">
        <f t="shared" si="113"/>
        <v>51.634132000000001</v>
      </c>
      <c r="V93" s="1">
        <f t="shared" si="114"/>
        <v>0</v>
      </c>
      <c r="W93" s="1" t="e">
        <f t="shared" si="115"/>
        <v>#DIV/0!</v>
      </c>
      <c r="X93" s="27" t="s">
        <v>395</v>
      </c>
    </row>
    <row r="94" spans="1:24" ht="47.25" x14ac:dyDescent="0.25">
      <c r="A94" s="2" t="s">
        <v>465</v>
      </c>
      <c r="B94" s="30" t="s">
        <v>204</v>
      </c>
      <c r="C94" s="2" t="s">
        <v>205</v>
      </c>
      <c r="D94" s="5">
        <f t="shared" si="104"/>
        <v>0.97</v>
      </c>
      <c r="E94" s="1">
        <v>0</v>
      </c>
      <c r="F94" s="1">
        <v>0</v>
      </c>
      <c r="G94" s="6">
        <v>0.97</v>
      </c>
      <c r="H94" s="1">
        <v>0</v>
      </c>
      <c r="I94" s="1">
        <f t="shared" si="103"/>
        <v>0.61373600000000006</v>
      </c>
      <c r="J94" s="1">
        <v>0</v>
      </c>
      <c r="K94" s="1">
        <v>0</v>
      </c>
      <c r="L94" s="4">
        <v>0.61373600000000006</v>
      </c>
      <c r="M94" s="1">
        <v>0</v>
      </c>
      <c r="N94" s="1">
        <f t="shared" si="106"/>
        <v>-0.35626399999999991</v>
      </c>
      <c r="O94" s="1">
        <f t="shared" si="107"/>
        <v>-36.728247422680404</v>
      </c>
      <c r="P94" s="1">
        <f t="shared" si="108"/>
        <v>0</v>
      </c>
      <c r="Q94" s="1" t="e">
        <f t="shared" si="109"/>
        <v>#DIV/0!</v>
      </c>
      <c r="R94" s="1">
        <f t="shared" si="110"/>
        <v>0</v>
      </c>
      <c r="S94" s="1" t="e">
        <f t="shared" si="111"/>
        <v>#DIV/0!</v>
      </c>
      <c r="T94" s="1">
        <f t="shared" si="112"/>
        <v>-0.35626399999999991</v>
      </c>
      <c r="U94" s="1">
        <f t="shared" si="113"/>
        <v>-36.728247422680404</v>
      </c>
      <c r="V94" s="1">
        <f t="shared" si="114"/>
        <v>0</v>
      </c>
      <c r="W94" s="1" t="e">
        <f t="shared" si="115"/>
        <v>#DIV/0!</v>
      </c>
      <c r="X94" s="27" t="s">
        <v>396</v>
      </c>
    </row>
    <row r="95" spans="1:24" ht="47.25" x14ac:dyDescent="0.25">
      <c r="A95" s="2" t="s">
        <v>466</v>
      </c>
      <c r="B95" s="30" t="s">
        <v>206</v>
      </c>
      <c r="C95" s="27" t="s">
        <v>207</v>
      </c>
      <c r="D95" s="5">
        <f t="shared" si="104"/>
        <v>0.98</v>
      </c>
      <c r="E95" s="1">
        <v>0</v>
      </c>
      <c r="F95" s="1">
        <v>0</v>
      </c>
      <c r="G95" s="6">
        <v>0.98</v>
      </c>
      <c r="H95" s="1">
        <v>0</v>
      </c>
      <c r="I95" s="1">
        <f t="shared" si="103"/>
        <v>0.61611594799999991</v>
      </c>
      <c r="J95" s="1">
        <v>0</v>
      </c>
      <c r="K95" s="1">
        <v>0</v>
      </c>
      <c r="L95" s="4">
        <v>0.61611594799999991</v>
      </c>
      <c r="M95" s="1">
        <v>0</v>
      </c>
      <c r="N95" s="1">
        <f t="shared" si="106"/>
        <v>-0.36388405200000007</v>
      </c>
      <c r="O95" s="1">
        <f t="shared" si="107"/>
        <v>-37.13102571428572</v>
      </c>
      <c r="P95" s="1">
        <f t="shared" si="108"/>
        <v>0</v>
      </c>
      <c r="Q95" s="1" t="e">
        <f t="shared" si="109"/>
        <v>#DIV/0!</v>
      </c>
      <c r="R95" s="1">
        <f t="shared" si="110"/>
        <v>0</v>
      </c>
      <c r="S95" s="1" t="e">
        <f t="shared" si="111"/>
        <v>#DIV/0!</v>
      </c>
      <c r="T95" s="1">
        <f t="shared" si="112"/>
        <v>-0.36388405200000007</v>
      </c>
      <c r="U95" s="1">
        <f t="shared" si="113"/>
        <v>-37.13102571428572</v>
      </c>
      <c r="V95" s="1">
        <f t="shared" si="114"/>
        <v>0</v>
      </c>
      <c r="W95" s="1" t="e">
        <f t="shared" si="115"/>
        <v>#DIV/0!</v>
      </c>
      <c r="X95" s="27" t="s">
        <v>397</v>
      </c>
    </row>
    <row r="96" spans="1:24" ht="63" x14ac:dyDescent="0.25">
      <c r="A96" s="2" t="s">
        <v>467</v>
      </c>
      <c r="B96" s="30" t="s">
        <v>208</v>
      </c>
      <c r="C96" s="27" t="s">
        <v>209</v>
      </c>
      <c r="D96" s="5">
        <f t="shared" si="104"/>
        <v>0.63</v>
      </c>
      <c r="E96" s="1">
        <v>0</v>
      </c>
      <c r="F96" s="1">
        <v>0</v>
      </c>
      <c r="G96" s="6">
        <v>0.63</v>
      </c>
      <c r="H96" s="1">
        <v>0</v>
      </c>
      <c r="I96" s="1">
        <f t="shared" si="103"/>
        <v>0.43</v>
      </c>
      <c r="J96" s="1">
        <v>0</v>
      </c>
      <c r="K96" s="1">
        <v>0</v>
      </c>
      <c r="L96" s="4">
        <v>0.43</v>
      </c>
      <c r="M96" s="1">
        <v>0</v>
      </c>
      <c r="N96" s="1">
        <f t="shared" si="106"/>
        <v>-0.2</v>
      </c>
      <c r="O96" s="1">
        <f t="shared" si="107"/>
        <v>-31.74603174603175</v>
      </c>
      <c r="P96" s="1">
        <f t="shared" si="108"/>
        <v>0</v>
      </c>
      <c r="Q96" s="1" t="e">
        <f t="shared" si="109"/>
        <v>#DIV/0!</v>
      </c>
      <c r="R96" s="1">
        <f t="shared" si="110"/>
        <v>0</v>
      </c>
      <c r="S96" s="1" t="e">
        <f t="shared" si="111"/>
        <v>#DIV/0!</v>
      </c>
      <c r="T96" s="1">
        <f t="shared" si="112"/>
        <v>-0.2</v>
      </c>
      <c r="U96" s="1">
        <f t="shared" si="113"/>
        <v>-31.74603174603175</v>
      </c>
      <c r="V96" s="1">
        <f t="shared" si="114"/>
        <v>0</v>
      </c>
      <c r="W96" s="1" t="e">
        <f t="shared" si="115"/>
        <v>#DIV/0!</v>
      </c>
      <c r="X96" s="27" t="s">
        <v>398</v>
      </c>
    </row>
    <row r="97" spans="1:24" ht="63" x14ac:dyDescent="0.25">
      <c r="A97" s="2" t="s">
        <v>468</v>
      </c>
      <c r="B97" s="27" t="s">
        <v>210</v>
      </c>
      <c r="C97" s="2" t="s">
        <v>211</v>
      </c>
      <c r="D97" s="5">
        <f t="shared" si="104"/>
        <v>0.61</v>
      </c>
      <c r="E97" s="1">
        <v>0</v>
      </c>
      <c r="F97" s="1">
        <v>0</v>
      </c>
      <c r="G97" s="6">
        <v>0.61</v>
      </c>
      <c r="H97" s="1">
        <v>0</v>
      </c>
      <c r="I97" s="1">
        <f t="shared" si="103"/>
        <v>0.4</v>
      </c>
      <c r="J97" s="1">
        <v>0</v>
      </c>
      <c r="K97" s="1">
        <v>0</v>
      </c>
      <c r="L97" s="4">
        <v>0.4</v>
      </c>
      <c r="M97" s="1">
        <v>0</v>
      </c>
      <c r="N97" s="1">
        <f t="shared" si="106"/>
        <v>-0.20999999999999996</v>
      </c>
      <c r="O97" s="1">
        <f t="shared" si="107"/>
        <v>-34.426229508196712</v>
      </c>
      <c r="P97" s="1">
        <f t="shared" si="108"/>
        <v>0</v>
      </c>
      <c r="Q97" s="1" t="e">
        <f t="shared" si="109"/>
        <v>#DIV/0!</v>
      </c>
      <c r="R97" s="1">
        <f t="shared" si="110"/>
        <v>0</v>
      </c>
      <c r="S97" s="1" t="e">
        <f t="shared" si="111"/>
        <v>#DIV/0!</v>
      </c>
      <c r="T97" s="1">
        <f t="shared" si="112"/>
        <v>-0.20999999999999996</v>
      </c>
      <c r="U97" s="1">
        <f t="shared" si="113"/>
        <v>-34.426229508196712</v>
      </c>
      <c r="V97" s="1">
        <f t="shared" si="114"/>
        <v>0</v>
      </c>
      <c r="W97" s="1" t="e">
        <f t="shared" si="115"/>
        <v>#DIV/0!</v>
      </c>
      <c r="X97" s="27" t="s">
        <v>399</v>
      </c>
    </row>
    <row r="98" spans="1:24" ht="47.25" x14ac:dyDescent="0.25">
      <c r="A98" s="2" t="s">
        <v>469</v>
      </c>
      <c r="B98" s="30" t="s">
        <v>142</v>
      </c>
      <c r="C98" s="2" t="s">
        <v>143</v>
      </c>
      <c r="D98" s="5">
        <f t="shared" si="104"/>
        <v>3.4000000000000004</v>
      </c>
      <c r="E98" s="1">
        <v>0</v>
      </c>
      <c r="F98" s="1">
        <v>0</v>
      </c>
      <c r="G98" s="6">
        <v>3.4000000000000004</v>
      </c>
      <c r="H98" s="1">
        <v>0</v>
      </c>
      <c r="I98" s="1">
        <f t="shared" ref="I98" si="116">SUM(J98:M98)</f>
        <v>3.34</v>
      </c>
      <c r="J98" s="1">
        <v>0</v>
      </c>
      <c r="K98" s="1">
        <v>0</v>
      </c>
      <c r="L98" s="4">
        <v>3.34</v>
      </c>
      <c r="M98" s="1">
        <v>0</v>
      </c>
      <c r="N98" s="1">
        <f t="shared" si="106"/>
        <v>-6.0000000000000497E-2</v>
      </c>
      <c r="O98" s="1">
        <f t="shared" si="107"/>
        <v>-1.7647058823529558</v>
      </c>
      <c r="P98" s="1">
        <f t="shared" si="108"/>
        <v>0</v>
      </c>
      <c r="Q98" s="1" t="e">
        <f t="shared" si="109"/>
        <v>#DIV/0!</v>
      </c>
      <c r="R98" s="1">
        <f t="shared" si="110"/>
        <v>0</v>
      </c>
      <c r="S98" s="1" t="e">
        <f t="shared" si="111"/>
        <v>#DIV/0!</v>
      </c>
      <c r="T98" s="1">
        <f t="shared" si="112"/>
        <v>-6.0000000000000497E-2</v>
      </c>
      <c r="U98" s="1">
        <f t="shared" si="113"/>
        <v>-1.7647058823529558</v>
      </c>
      <c r="V98" s="1">
        <f t="shared" si="114"/>
        <v>0</v>
      </c>
      <c r="W98" s="1" t="e">
        <f t="shared" si="115"/>
        <v>#DIV/0!</v>
      </c>
      <c r="X98" s="27" t="s">
        <v>400</v>
      </c>
    </row>
    <row r="99" spans="1:24" ht="31.5" x14ac:dyDescent="0.25">
      <c r="A99" s="2" t="s">
        <v>84</v>
      </c>
      <c r="B99" s="39" t="s">
        <v>85</v>
      </c>
      <c r="C99" s="27" t="s">
        <v>31</v>
      </c>
      <c r="D99" s="5">
        <f>D100+D103</f>
        <v>10.160000000000002</v>
      </c>
      <c r="E99" s="5">
        <f t="shared" ref="E99:I99" si="117">E100+E103</f>
        <v>0</v>
      </c>
      <c r="F99" s="5">
        <f t="shared" si="117"/>
        <v>0</v>
      </c>
      <c r="G99" s="5">
        <f t="shared" si="117"/>
        <v>10.160000000000002</v>
      </c>
      <c r="H99" s="5">
        <f t="shared" si="117"/>
        <v>0</v>
      </c>
      <c r="I99" s="5">
        <f t="shared" si="117"/>
        <v>10.205</v>
      </c>
      <c r="J99" s="5">
        <f t="shared" ref="J99:M99" si="118">J100+J103</f>
        <v>0</v>
      </c>
      <c r="K99" s="5">
        <f t="shared" si="118"/>
        <v>0</v>
      </c>
      <c r="L99" s="5">
        <f t="shared" si="118"/>
        <v>10.205</v>
      </c>
      <c r="M99" s="5">
        <f t="shared" si="118"/>
        <v>0</v>
      </c>
      <c r="N99" s="1">
        <f t="shared" ref="N99:N104" si="119">I99-D99</f>
        <v>4.4999999999998153E-2</v>
      </c>
      <c r="O99" s="1">
        <f t="shared" ref="O99:O104" si="120">N99/D99*100</f>
        <v>0.44291338582675333</v>
      </c>
      <c r="P99" s="1">
        <f t="shared" ref="P99:P104" si="121">J99-E99</f>
        <v>0</v>
      </c>
      <c r="Q99" s="1" t="e">
        <f t="shared" ref="Q99:Q104" si="122">P99/E99*100</f>
        <v>#DIV/0!</v>
      </c>
      <c r="R99" s="1">
        <f t="shared" ref="R99:R104" si="123">K99-F99</f>
        <v>0</v>
      </c>
      <c r="S99" s="1" t="e">
        <f t="shared" ref="S99:S104" si="124">R99/F99*100</f>
        <v>#DIV/0!</v>
      </c>
      <c r="T99" s="1">
        <f t="shared" ref="T99:T104" si="125">L99-G99</f>
        <v>4.4999999999998153E-2</v>
      </c>
      <c r="U99" s="1">
        <f t="shared" ref="U99:U104" si="126">T99/G99*100</f>
        <v>0.44291338582675333</v>
      </c>
      <c r="V99" s="1">
        <f t="shared" ref="V99:V104" si="127">M99-H99</f>
        <v>0</v>
      </c>
      <c r="W99" s="1" t="e">
        <f t="shared" ref="W99:W104" si="128">V99/H99*100</f>
        <v>#DIV/0!</v>
      </c>
      <c r="X99" s="41" t="s">
        <v>29</v>
      </c>
    </row>
    <row r="100" spans="1:24" ht="31.5" x14ac:dyDescent="0.25">
      <c r="A100" s="2" t="s">
        <v>86</v>
      </c>
      <c r="B100" s="57" t="s">
        <v>87</v>
      </c>
      <c r="C100" s="27" t="s">
        <v>31</v>
      </c>
      <c r="D100" s="5">
        <f>SUM(D101:D102)</f>
        <v>9.5100000000000016</v>
      </c>
      <c r="E100" s="5">
        <f t="shared" ref="E100:I100" si="129">SUM(E101:E102)</f>
        <v>0</v>
      </c>
      <c r="F100" s="5">
        <f t="shared" si="129"/>
        <v>0</v>
      </c>
      <c r="G100" s="5">
        <f t="shared" si="129"/>
        <v>9.5100000000000016</v>
      </c>
      <c r="H100" s="5">
        <f t="shared" si="129"/>
        <v>0</v>
      </c>
      <c r="I100" s="5">
        <f t="shared" si="129"/>
        <v>10.205</v>
      </c>
      <c r="J100" s="5">
        <f t="shared" ref="J100:M100" si="130">SUM(J101:J102)</f>
        <v>0</v>
      </c>
      <c r="K100" s="5">
        <f t="shared" si="130"/>
        <v>0</v>
      </c>
      <c r="L100" s="5">
        <f t="shared" si="130"/>
        <v>10.205</v>
      </c>
      <c r="M100" s="5">
        <f t="shared" si="130"/>
        <v>0</v>
      </c>
      <c r="N100" s="1">
        <f t="shared" si="119"/>
        <v>0.69499999999999851</v>
      </c>
      <c r="O100" s="1">
        <f t="shared" si="120"/>
        <v>7.3080967402733803</v>
      </c>
      <c r="P100" s="1">
        <f t="shared" si="121"/>
        <v>0</v>
      </c>
      <c r="Q100" s="1" t="e">
        <f t="shared" si="122"/>
        <v>#DIV/0!</v>
      </c>
      <c r="R100" s="1">
        <f t="shared" si="123"/>
        <v>0</v>
      </c>
      <c r="S100" s="1" t="e">
        <f t="shared" si="124"/>
        <v>#DIV/0!</v>
      </c>
      <c r="T100" s="1">
        <f t="shared" si="125"/>
        <v>0.69499999999999851</v>
      </c>
      <c r="U100" s="1">
        <f t="shared" si="126"/>
        <v>7.3080967402733803</v>
      </c>
      <c r="V100" s="1">
        <f t="shared" si="127"/>
        <v>0</v>
      </c>
      <c r="W100" s="1" t="e">
        <f t="shared" si="128"/>
        <v>#DIV/0!</v>
      </c>
      <c r="X100" s="5" t="s">
        <v>29</v>
      </c>
    </row>
    <row r="101" spans="1:24" ht="47.25" x14ac:dyDescent="0.25">
      <c r="A101" s="2" t="s">
        <v>88</v>
      </c>
      <c r="B101" s="51" t="s">
        <v>145</v>
      </c>
      <c r="C101" s="8" t="s">
        <v>146</v>
      </c>
      <c r="D101" s="5">
        <f>SUM(E101:H101)</f>
        <v>1.21</v>
      </c>
      <c r="E101" s="5">
        <v>0</v>
      </c>
      <c r="F101" s="5">
        <v>0</v>
      </c>
      <c r="G101" s="5">
        <v>1.21</v>
      </c>
      <c r="H101" s="5">
        <v>0</v>
      </c>
      <c r="I101" s="1">
        <f>SUM(J101:M101)</f>
        <v>1.8900000000000001</v>
      </c>
      <c r="J101" s="1">
        <v>0</v>
      </c>
      <c r="K101" s="1">
        <v>0</v>
      </c>
      <c r="L101" s="4">
        <v>1.8900000000000001</v>
      </c>
      <c r="M101" s="1">
        <v>0</v>
      </c>
      <c r="N101" s="1">
        <f t="shared" ref="N101" si="131">I101-D101</f>
        <v>0.68000000000000016</v>
      </c>
      <c r="O101" s="1">
        <f t="shared" ref="O101" si="132">N101/D101*100</f>
        <v>56.198347107438032</v>
      </c>
      <c r="P101" s="1">
        <f t="shared" ref="P101" si="133">J101-E101</f>
        <v>0</v>
      </c>
      <c r="Q101" s="1" t="e">
        <f t="shared" ref="Q101" si="134">P101/E101*100</f>
        <v>#DIV/0!</v>
      </c>
      <c r="R101" s="1">
        <f t="shared" ref="R101" si="135">K101-F101</f>
        <v>0</v>
      </c>
      <c r="S101" s="1" t="e">
        <f t="shared" ref="S101" si="136">R101/F101*100</f>
        <v>#DIV/0!</v>
      </c>
      <c r="T101" s="1">
        <f t="shared" ref="T101" si="137">L101-G101</f>
        <v>0.68000000000000016</v>
      </c>
      <c r="U101" s="1">
        <f t="shared" ref="U101" si="138">T101/G101*100</f>
        <v>56.198347107438032</v>
      </c>
      <c r="V101" s="1">
        <f t="shared" ref="V101" si="139">M101-H101</f>
        <v>0</v>
      </c>
      <c r="W101" s="1" t="e">
        <f t="shared" ref="W101" si="140">V101/H101*100</f>
        <v>#DIV/0!</v>
      </c>
      <c r="X101" s="7" t="s">
        <v>144</v>
      </c>
    </row>
    <row r="102" spans="1:24" ht="31.5" x14ac:dyDescent="0.25">
      <c r="A102" s="2" t="s">
        <v>147</v>
      </c>
      <c r="B102" s="27" t="s">
        <v>89</v>
      </c>
      <c r="C102" s="8" t="s">
        <v>90</v>
      </c>
      <c r="D102" s="5">
        <f>SUM(E102:H102)</f>
        <v>8.3000000000000007</v>
      </c>
      <c r="E102" s="5">
        <v>0</v>
      </c>
      <c r="F102" s="5">
        <v>0</v>
      </c>
      <c r="G102" s="5">
        <v>8.3000000000000007</v>
      </c>
      <c r="H102" s="5">
        <v>0</v>
      </c>
      <c r="I102" s="1">
        <f t="shared" si="103"/>
        <v>8.3149999999999995</v>
      </c>
      <c r="J102" s="1">
        <v>0</v>
      </c>
      <c r="K102" s="1">
        <v>0</v>
      </c>
      <c r="L102" s="1">
        <v>8.3149999999999995</v>
      </c>
      <c r="M102" s="1">
        <v>0</v>
      </c>
      <c r="N102" s="1">
        <f t="shared" si="119"/>
        <v>1.4999999999998792E-2</v>
      </c>
      <c r="O102" s="1">
        <f t="shared" si="120"/>
        <v>0.18072289156625049</v>
      </c>
      <c r="P102" s="1">
        <f t="shared" si="121"/>
        <v>0</v>
      </c>
      <c r="Q102" s="1" t="e">
        <f t="shared" si="122"/>
        <v>#DIV/0!</v>
      </c>
      <c r="R102" s="1">
        <f t="shared" si="123"/>
        <v>0</v>
      </c>
      <c r="S102" s="1" t="e">
        <f t="shared" si="124"/>
        <v>#DIV/0!</v>
      </c>
      <c r="T102" s="1">
        <f t="shared" si="125"/>
        <v>1.4999999999998792E-2</v>
      </c>
      <c r="U102" s="1">
        <f t="shared" si="126"/>
        <v>0.18072289156625049</v>
      </c>
      <c r="V102" s="1">
        <f t="shared" si="127"/>
        <v>0</v>
      </c>
      <c r="W102" s="1" t="e">
        <f t="shared" si="128"/>
        <v>#DIV/0!</v>
      </c>
      <c r="X102" s="7" t="s">
        <v>91</v>
      </c>
    </row>
    <row r="103" spans="1:24" x14ac:dyDescent="0.25">
      <c r="A103" s="2" t="s">
        <v>92</v>
      </c>
      <c r="B103" s="57" t="s">
        <v>93</v>
      </c>
      <c r="C103" s="27" t="s">
        <v>31</v>
      </c>
      <c r="D103" s="5">
        <f t="shared" ref="D103:M103" si="141">SUM(D104)</f>
        <v>0.65</v>
      </c>
      <c r="E103" s="5">
        <f t="shared" si="141"/>
        <v>0</v>
      </c>
      <c r="F103" s="5">
        <f t="shared" si="141"/>
        <v>0</v>
      </c>
      <c r="G103" s="5">
        <f t="shared" si="141"/>
        <v>0.65</v>
      </c>
      <c r="H103" s="5">
        <f t="shared" si="141"/>
        <v>0</v>
      </c>
      <c r="I103" s="5">
        <f t="shared" si="141"/>
        <v>0</v>
      </c>
      <c r="J103" s="5">
        <f t="shared" si="141"/>
        <v>0</v>
      </c>
      <c r="K103" s="5">
        <f t="shared" si="141"/>
        <v>0</v>
      </c>
      <c r="L103" s="5">
        <f t="shared" si="141"/>
        <v>0</v>
      </c>
      <c r="M103" s="5">
        <f t="shared" si="141"/>
        <v>0</v>
      </c>
      <c r="N103" s="5">
        <f t="shared" si="119"/>
        <v>-0.65</v>
      </c>
      <c r="O103" s="5">
        <f t="shared" si="120"/>
        <v>-100</v>
      </c>
      <c r="P103" s="5">
        <f t="shared" si="121"/>
        <v>0</v>
      </c>
      <c r="Q103" s="5" t="e">
        <f t="shared" si="122"/>
        <v>#DIV/0!</v>
      </c>
      <c r="R103" s="5">
        <f t="shared" si="123"/>
        <v>0</v>
      </c>
      <c r="S103" s="5" t="e">
        <f t="shared" si="124"/>
        <v>#DIV/0!</v>
      </c>
      <c r="T103" s="5">
        <f t="shared" si="125"/>
        <v>-0.65</v>
      </c>
      <c r="U103" s="5">
        <f t="shared" si="126"/>
        <v>-100</v>
      </c>
      <c r="V103" s="5">
        <f t="shared" si="127"/>
        <v>0</v>
      </c>
      <c r="W103" s="5" t="e">
        <f t="shared" si="128"/>
        <v>#DIV/0!</v>
      </c>
      <c r="X103" s="4" t="s">
        <v>29</v>
      </c>
    </row>
    <row r="104" spans="1:24" ht="47.25" x14ac:dyDescent="0.25">
      <c r="A104" s="2" t="s">
        <v>94</v>
      </c>
      <c r="B104" s="39" t="s">
        <v>95</v>
      </c>
      <c r="C104" s="8" t="s">
        <v>96</v>
      </c>
      <c r="D104" s="5">
        <f>SUM(E104:H104)</f>
        <v>0.65</v>
      </c>
      <c r="E104" s="1">
        <v>0</v>
      </c>
      <c r="F104" s="1">
        <v>0</v>
      </c>
      <c r="G104" s="6">
        <v>0.65</v>
      </c>
      <c r="H104" s="1">
        <v>0</v>
      </c>
      <c r="I104" s="1">
        <f>SUM(J104:M104)</f>
        <v>0</v>
      </c>
      <c r="J104" s="1">
        <v>0</v>
      </c>
      <c r="K104" s="1">
        <v>0</v>
      </c>
      <c r="L104" s="1">
        <v>0</v>
      </c>
      <c r="M104" s="1">
        <v>0</v>
      </c>
      <c r="N104" s="1">
        <f t="shared" si="119"/>
        <v>-0.65</v>
      </c>
      <c r="O104" s="1">
        <f t="shared" si="120"/>
        <v>-100</v>
      </c>
      <c r="P104" s="1">
        <f t="shared" si="121"/>
        <v>0</v>
      </c>
      <c r="Q104" s="1" t="e">
        <f t="shared" si="122"/>
        <v>#DIV/0!</v>
      </c>
      <c r="R104" s="1">
        <f t="shared" si="123"/>
        <v>0</v>
      </c>
      <c r="S104" s="1" t="e">
        <f t="shared" si="124"/>
        <v>#DIV/0!</v>
      </c>
      <c r="T104" s="1">
        <f t="shared" si="125"/>
        <v>-0.65</v>
      </c>
      <c r="U104" s="1">
        <f t="shared" si="126"/>
        <v>-100</v>
      </c>
      <c r="V104" s="1">
        <f t="shared" si="127"/>
        <v>0</v>
      </c>
      <c r="W104" s="1" t="e">
        <f t="shared" si="128"/>
        <v>#DIV/0!</v>
      </c>
      <c r="X104" s="7" t="s">
        <v>91</v>
      </c>
    </row>
    <row r="105" spans="1:24" s="42" customFormat="1" ht="63" x14ac:dyDescent="0.25">
      <c r="A105" s="58" t="s">
        <v>97</v>
      </c>
      <c r="B105" s="59" t="s">
        <v>98</v>
      </c>
      <c r="C105" s="58" t="s">
        <v>31</v>
      </c>
      <c r="D105" s="4" t="s">
        <v>29</v>
      </c>
      <c r="E105" s="1" t="s">
        <v>29</v>
      </c>
      <c r="F105" s="1" t="s">
        <v>29</v>
      </c>
      <c r="G105" s="1" t="s">
        <v>29</v>
      </c>
      <c r="H105" s="1" t="s">
        <v>29</v>
      </c>
      <c r="I105" s="1" t="s">
        <v>29</v>
      </c>
      <c r="J105" s="1" t="s">
        <v>29</v>
      </c>
      <c r="K105" s="1" t="s">
        <v>29</v>
      </c>
      <c r="L105" s="1" t="s">
        <v>29</v>
      </c>
      <c r="M105" s="1" t="s">
        <v>29</v>
      </c>
      <c r="N105" s="1" t="s">
        <v>29</v>
      </c>
      <c r="O105" s="1" t="s">
        <v>29</v>
      </c>
      <c r="P105" s="1" t="s">
        <v>29</v>
      </c>
      <c r="Q105" s="1" t="s">
        <v>29</v>
      </c>
      <c r="R105" s="1" t="s">
        <v>29</v>
      </c>
      <c r="S105" s="1" t="s">
        <v>29</v>
      </c>
      <c r="T105" s="1" t="s">
        <v>29</v>
      </c>
      <c r="U105" s="1" t="s">
        <v>29</v>
      </c>
      <c r="V105" s="1" t="s">
        <v>29</v>
      </c>
      <c r="W105" s="1" t="s">
        <v>29</v>
      </c>
      <c r="X105" s="60" t="s">
        <v>29</v>
      </c>
    </row>
    <row r="106" spans="1:24" s="42" customFormat="1" ht="31.5" x14ac:dyDescent="0.25">
      <c r="A106" s="48" t="s">
        <v>99</v>
      </c>
      <c r="B106" s="49" t="s">
        <v>100</v>
      </c>
      <c r="C106" s="48" t="s">
        <v>31</v>
      </c>
      <c r="D106" s="1">
        <f t="shared" ref="D106:M106" si="142">SUM(D107:D135)</f>
        <v>63.6</v>
      </c>
      <c r="E106" s="1">
        <f t="shared" si="142"/>
        <v>0</v>
      </c>
      <c r="F106" s="1">
        <f t="shared" si="142"/>
        <v>0</v>
      </c>
      <c r="G106" s="1">
        <f t="shared" si="142"/>
        <v>63.6</v>
      </c>
      <c r="H106" s="1">
        <f t="shared" si="142"/>
        <v>0</v>
      </c>
      <c r="I106" s="1">
        <f t="shared" si="142"/>
        <v>29.312000000000001</v>
      </c>
      <c r="J106" s="1">
        <f t="shared" si="142"/>
        <v>0</v>
      </c>
      <c r="K106" s="1">
        <f t="shared" si="142"/>
        <v>0</v>
      </c>
      <c r="L106" s="1">
        <f t="shared" si="142"/>
        <v>29.312000000000001</v>
      </c>
      <c r="M106" s="1">
        <f t="shared" si="142"/>
        <v>0</v>
      </c>
      <c r="N106" s="1">
        <f t="shared" ref="N106:N109" si="143">I106-D106</f>
        <v>-34.287999999999997</v>
      </c>
      <c r="O106" s="1">
        <f t="shared" ref="O106:O109" si="144">N106/D106*100</f>
        <v>-53.911949685534587</v>
      </c>
      <c r="P106" s="1">
        <f t="shared" ref="P106:P109" si="145">J106-E106</f>
        <v>0</v>
      </c>
      <c r="Q106" s="1" t="e">
        <f t="shared" ref="Q106:Q109" si="146">P106/E106*100</f>
        <v>#DIV/0!</v>
      </c>
      <c r="R106" s="1">
        <f t="shared" ref="R106:R109" si="147">K106-F106</f>
        <v>0</v>
      </c>
      <c r="S106" s="1" t="e">
        <f t="shared" ref="S106:S109" si="148">R106/F106*100</f>
        <v>#DIV/0!</v>
      </c>
      <c r="T106" s="1">
        <f t="shared" ref="T106:T109" si="149">L106-G106</f>
        <v>-34.287999999999997</v>
      </c>
      <c r="U106" s="1">
        <f t="shared" ref="U106:U109" si="150">T106/G106*100</f>
        <v>-53.911949685534587</v>
      </c>
      <c r="V106" s="1">
        <f t="shared" ref="V106:V109" si="151">M106-H106</f>
        <v>0</v>
      </c>
      <c r="W106" s="1" t="e">
        <f t="shared" ref="W106:W109" si="152">V106/H106*100</f>
        <v>#DIV/0!</v>
      </c>
      <c r="X106" s="60" t="s">
        <v>29</v>
      </c>
    </row>
    <row r="107" spans="1:24" ht="47.25" x14ac:dyDescent="0.25">
      <c r="A107" s="2" t="s">
        <v>470</v>
      </c>
      <c r="B107" s="39" t="s">
        <v>212</v>
      </c>
      <c r="C107" s="2" t="s">
        <v>213</v>
      </c>
      <c r="D107" s="5">
        <f t="shared" ref="D107:D109" si="153">SUM(E107:H107)</f>
        <v>0.70499999999999996</v>
      </c>
      <c r="E107" s="1">
        <v>0</v>
      </c>
      <c r="F107" s="1">
        <v>0</v>
      </c>
      <c r="G107" s="1">
        <v>0.70499999999999996</v>
      </c>
      <c r="H107" s="1">
        <v>0</v>
      </c>
      <c r="I107" s="1">
        <f t="shared" ref="I107:I133" si="154">SUM(J107:M107)</f>
        <v>0</v>
      </c>
      <c r="J107" s="1">
        <v>0</v>
      </c>
      <c r="K107" s="1">
        <v>0</v>
      </c>
      <c r="L107" s="4">
        <v>0</v>
      </c>
      <c r="M107" s="1">
        <v>0</v>
      </c>
      <c r="N107" s="1">
        <f t="shared" si="143"/>
        <v>-0.70499999999999996</v>
      </c>
      <c r="O107" s="1">
        <f t="shared" si="144"/>
        <v>-100</v>
      </c>
      <c r="P107" s="1">
        <f t="shared" si="145"/>
        <v>0</v>
      </c>
      <c r="Q107" s="1" t="e">
        <f t="shared" si="146"/>
        <v>#DIV/0!</v>
      </c>
      <c r="R107" s="1">
        <f t="shared" si="147"/>
        <v>0</v>
      </c>
      <c r="S107" s="1" t="e">
        <f t="shared" si="148"/>
        <v>#DIV/0!</v>
      </c>
      <c r="T107" s="1">
        <f t="shared" si="149"/>
        <v>-0.70499999999999996</v>
      </c>
      <c r="U107" s="1">
        <f t="shared" si="150"/>
        <v>-100</v>
      </c>
      <c r="V107" s="1">
        <f t="shared" si="151"/>
        <v>0</v>
      </c>
      <c r="W107" s="1" t="e">
        <f t="shared" si="152"/>
        <v>#DIV/0!</v>
      </c>
      <c r="X107" s="27" t="s">
        <v>401</v>
      </c>
    </row>
    <row r="108" spans="1:24" ht="63" x14ac:dyDescent="0.25">
      <c r="A108" s="2" t="s">
        <v>471</v>
      </c>
      <c r="B108" s="29" t="s">
        <v>158</v>
      </c>
      <c r="C108" s="28" t="s">
        <v>159</v>
      </c>
      <c r="D108" s="5">
        <f t="shared" si="153"/>
        <v>3.2850000000000001</v>
      </c>
      <c r="E108" s="1">
        <v>0</v>
      </c>
      <c r="F108" s="1">
        <v>0</v>
      </c>
      <c r="G108" s="1">
        <v>3.2850000000000001</v>
      </c>
      <c r="H108" s="1">
        <v>0</v>
      </c>
      <c r="I108" s="1">
        <f t="shared" ref="I108" si="155">SUM(J108:M108)</f>
        <v>0</v>
      </c>
      <c r="J108" s="1">
        <v>0</v>
      </c>
      <c r="K108" s="1">
        <v>0</v>
      </c>
      <c r="L108" s="4">
        <v>0</v>
      </c>
      <c r="M108" s="1">
        <v>0</v>
      </c>
      <c r="N108" s="1">
        <f t="shared" ref="N108" si="156">I108-D108</f>
        <v>-3.2850000000000001</v>
      </c>
      <c r="O108" s="1">
        <f t="shared" ref="O108" si="157">N108/D108*100</f>
        <v>-100</v>
      </c>
      <c r="P108" s="1">
        <f t="shared" ref="P108" si="158">J108-E108</f>
        <v>0</v>
      </c>
      <c r="Q108" s="1" t="e">
        <f t="shared" ref="Q108" si="159">P108/E108*100</f>
        <v>#DIV/0!</v>
      </c>
      <c r="R108" s="1">
        <f t="shared" ref="R108" si="160">K108-F108</f>
        <v>0</v>
      </c>
      <c r="S108" s="1" t="e">
        <f t="shared" ref="S108" si="161">R108/F108*100</f>
        <v>#DIV/0!</v>
      </c>
      <c r="T108" s="1">
        <f t="shared" ref="T108" si="162">L108-G108</f>
        <v>-3.2850000000000001</v>
      </c>
      <c r="U108" s="1">
        <f t="shared" ref="U108" si="163">T108/G108*100</f>
        <v>-100</v>
      </c>
      <c r="V108" s="1">
        <f t="shared" ref="V108" si="164">M108-H108</f>
        <v>0</v>
      </c>
      <c r="W108" s="1" t="e">
        <f t="shared" ref="W108" si="165">V108/H108*100</f>
        <v>#DIV/0!</v>
      </c>
      <c r="X108" s="27" t="s">
        <v>402</v>
      </c>
    </row>
    <row r="109" spans="1:24" ht="63" x14ac:dyDescent="0.25">
      <c r="A109" s="2" t="s">
        <v>472</v>
      </c>
      <c r="B109" s="43" t="s">
        <v>174</v>
      </c>
      <c r="C109" s="2" t="s">
        <v>175</v>
      </c>
      <c r="D109" s="5">
        <f t="shared" si="153"/>
        <v>7.75</v>
      </c>
      <c r="E109" s="1">
        <v>0</v>
      </c>
      <c r="F109" s="1">
        <v>0</v>
      </c>
      <c r="G109" s="44">
        <v>7.75</v>
      </c>
      <c r="H109" s="1">
        <v>0</v>
      </c>
      <c r="I109" s="1">
        <f t="shared" si="154"/>
        <v>6.6</v>
      </c>
      <c r="J109" s="1">
        <v>0</v>
      </c>
      <c r="K109" s="1">
        <v>0</v>
      </c>
      <c r="L109" s="4">
        <v>6.6</v>
      </c>
      <c r="M109" s="1">
        <v>0</v>
      </c>
      <c r="N109" s="1">
        <f t="shared" si="143"/>
        <v>-1.1500000000000004</v>
      </c>
      <c r="O109" s="1">
        <f t="shared" si="144"/>
        <v>-14.838709677419359</v>
      </c>
      <c r="P109" s="1">
        <f t="shared" si="145"/>
        <v>0</v>
      </c>
      <c r="Q109" s="1" t="e">
        <f t="shared" si="146"/>
        <v>#DIV/0!</v>
      </c>
      <c r="R109" s="1">
        <f t="shared" si="147"/>
        <v>0</v>
      </c>
      <c r="S109" s="1" t="e">
        <f t="shared" si="148"/>
        <v>#DIV/0!</v>
      </c>
      <c r="T109" s="1">
        <f t="shared" si="149"/>
        <v>-1.1500000000000004</v>
      </c>
      <c r="U109" s="1">
        <f t="shared" si="150"/>
        <v>-14.838709677419359</v>
      </c>
      <c r="V109" s="1">
        <f t="shared" si="151"/>
        <v>0</v>
      </c>
      <c r="W109" s="1" t="e">
        <f t="shared" si="152"/>
        <v>#DIV/0!</v>
      </c>
      <c r="X109" s="7" t="s">
        <v>403</v>
      </c>
    </row>
    <row r="110" spans="1:24" ht="63" x14ac:dyDescent="0.25">
      <c r="A110" s="2" t="s">
        <v>101</v>
      </c>
      <c r="B110" s="25" t="s">
        <v>313</v>
      </c>
      <c r="C110" s="28" t="s">
        <v>314</v>
      </c>
      <c r="D110" s="5">
        <f t="shared" ref="D110:D135" si="166">SUM(E110:H110)</f>
        <v>2.15</v>
      </c>
      <c r="E110" s="1">
        <v>0</v>
      </c>
      <c r="F110" s="1">
        <v>0</v>
      </c>
      <c r="G110" s="44">
        <v>2.15</v>
      </c>
      <c r="H110" s="1">
        <v>0</v>
      </c>
      <c r="I110" s="1">
        <f t="shared" ref="I110:I118" si="167">SUM(J110:M110)</f>
        <v>0</v>
      </c>
      <c r="J110" s="1">
        <v>0</v>
      </c>
      <c r="K110" s="1">
        <v>0</v>
      </c>
      <c r="L110" s="1">
        <v>0</v>
      </c>
      <c r="M110" s="1">
        <v>0</v>
      </c>
      <c r="N110" s="1">
        <f t="shared" ref="N110:N135" si="168">I110-D110</f>
        <v>-2.15</v>
      </c>
      <c r="O110" s="1">
        <f t="shared" ref="O110:O135" si="169">N110/D110*100</f>
        <v>-100</v>
      </c>
      <c r="P110" s="1">
        <f t="shared" ref="P110:P135" si="170">J110-E110</f>
        <v>0</v>
      </c>
      <c r="Q110" s="1" t="e">
        <f t="shared" ref="Q110:Q135" si="171">P110/E110*100</f>
        <v>#DIV/0!</v>
      </c>
      <c r="R110" s="1">
        <f t="shared" ref="R110:R135" si="172">K110-F110</f>
        <v>0</v>
      </c>
      <c r="S110" s="1" t="e">
        <f t="shared" ref="S110:S135" si="173">R110/F110*100</f>
        <v>#DIV/0!</v>
      </c>
      <c r="T110" s="1">
        <f t="shared" ref="T110:T135" si="174">L110-G110</f>
        <v>-2.15</v>
      </c>
      <c r="U110" s="1">
        <f t="shared" ref="U110:U135" si="175">T110/G110*100</f>
        <v>-100</v>
      </c>
      <c r="V110" s="1">
        <f t="shared" ref="V110:V135" si="176">M110-H110</f>
        <v>0</v>
      </c>
      <c r="W110" s="1" t="e">
        <f t="shared" ref="W110:W135" si="177">V110/H110*100</f>
        <v>#DIV/0!</v>
      </c>
      <c r="X110" s="7" t="s">
        <v>404</v>
      </c>
    </row>
    <row r="111" spans="1:24" ht="63" x14ac:dyDescent="0.25">
      <c r="A111" s="2" t="s">
        <v>102</v>
      </c>
      <c r="B111" s="25" t="s">
        <v>315</v>
      </c>
      <c r="C111" s="28" t="s">
        <v>316</v>
      </c>
      <c r="D111" s="5">
        <f t="shared" si="166"/>
        <v>0.67</v>
      </c>
      <c r="E111" s="1">
        <v>0</v>
      </c>
      <c r="F111" s="1">
        <v>0</v>
      </c>
      <c r="G111" s="44">
        <v>0.67</v>
      </c>
      <c r="H111" s="1">
        <v>0</v>
      </c>
      <c r="I111" s="1">
        <f t="shared" si="167"/>
        <v>0</v>
      </c>
      <c r="J111" s="1">
        <v>0</v>
      </c>
      <c r="K111" s="1">
        <v>0</v>
      </c>
      <c r="L111" s="1">
        <v>0</v>
      </c>
      <c r="M111" s="1">
        <v>0</v>
      </c>
      <c r="N111" s="1">
        <f t="shared" si="168"/>
        <v>-0.67</v>
      </c>
      <c r="O111" s="1">
        <f t="shared" si="169"/>
        <v>-100</v>
      </c>
      <c r="P111" s="1">
        <f t="shared" si="170"/>
        <v>0</v>
      </c>
      <c r="Q111" s="1" t="e">
        <f t="shared" si="171"/>
        <v>#DIV/0!</v>
      </c>
      <c r="R111" s="1">
        <f t="shared" si="172"/>
        <v>0</v>
      </c>
      <c r="S111" s="1" t="e">
        <f t="shared" si="173"/>
        <v>#DIV/0!</v>
      </c>
      <c r="T111" s="1">
        <f t="shared" si="174"/>
        <v>-0.67</v>
      </c>
      <c r="U111" s="1">
        <f t="shared" si="175"/>
        <v>-100</v>
      </c>
      <c r="V111" s="1">
        <f t="shared" si="176"/>
        <v>0</v>
      </c>
      <c r="W111" s="1" t="e">
        <f t="shared" si="177"/>
        <v>#DIV/0!</v>
      </c>
      <c r="X111" s="27" t="s">
        <v>405</v>
      </c>
    </row>
    <row r="112" spans="1:24" ht="78.75" x14ac:dyDescent="0.25">
      <c r="A112" s="2" t="s">
        <v>473</v>
      </c>
      <c r="B112" s="25" t="s">
        <v>317</v>
      </c>
      <c r="C112" s="28" t="s">
        <v>318</v>
      </c>
      <c r="D112" s="5">
        <f t="shared" si="166"/>
        <v>1.23</v>
      </c>
      <c r="E112" s="1">
        <v>0</v>
      </c>
      <c r="F112" s="1">
        <v>0</v>
      </c>
      <c r="G112" s="44">
        <v>1.23</v>
      </c>
      <c r="H112" s="1">
        <v>0</v>
      </c>
      <c r="I112" s="1">
        <f t="shared" si="167"/>
        <v>1.665</v>
      </c>
      <c r="J112" s="1">
        <v>0</v>
      </c>
      <c r="K112" s="1">
        <v>0</v>
      </c>
      <c r="L112" s="1">
        <v>1.665</v>
      </c>
      <c r="M112" s="1">
        <v>0</v>
      </c>
      <c r="N112" s="1">
        <f t="shared" si="168"/>
        <v>0.43500000000000005</v>
      </c>
      <c r="O112" s="1">
        <f t="shared" si="169"/>
        <v>35.365853658536587</v>
      </c>
      <c r="P112" s="1">
        <f t="shared" si="170"/>
        <v>0</v>
      </c>
      <c r="Q112" s="1" t="e">
        <f t="shared" si="171"/>
        <v>#DIV/0!</v>
      </c>
      <c r="R112" s="1">
        <f t="shared" si="172"/>
        <v>0</v>
      </c>
      <c r="S112" s="1" t="e">
        <f t="shared" si="173"/>
        <v>#DIV/0!</v>
      </c>
      <c r="T112" s="1">
        <f t="shared" si="174"/>
        <v>0.43500000000000005</v>
      </c>
      <c r="U112" s="1">
        <f t="shared" si="175"/>
        <v>35.365853658536587</v>
      </c>
      <c r="V112" s="1">
        <f t="shared" si="176"/>
        <v>0</v>
      </c>
      <c r="W112" s="1" t="e">
        <f t="shared" si="177"/>
        <v>#DIV/0!</v>
      </c>
      <c r="X112" s="7" t="s">
        <v>406</v>
      </c>
    </row>
    <row r="113" spans="1:24" ht="47.25" x14ac:dyDescent="0.25">
      <c r="A113" s="2" t="s">
        <v>474</v>
      </c>
      <c r="B113" s="30" t="s">
        <v>319</v>
      </c>
      <c r="C113" s="28" t="s">
        <v>320</v>
      </c>
      <c r="D113" s="5">
        <f t="shared" si="166"/>
        <v>2.21</v>
      </c>
      <c r="E113" s="1">
        <v>0</v>
      </c>
      <c r="F113" s="1">
        <v>0</v>
      </c>
      <c r="G113" s="44">
        <v>2.21</v>
      </c>
      <c r="H113" s="1">
        <v>0</v>
      </c>
      <c r="I113" s="1">
        <f t="shared" si="167"/>
        <v>2.97</v>
      </c>
      <c r="J113" s="1">
        <v>0</v>
      </c>
      <c r="K113" s="1">
        <v>0</v>
      </c>
      <c r="L113" s="1">
        <v>2.97</v>
      </c>
      <c r="M113" s="1">
        <v>0</v>
      </c>
      <c r="N113" s="1">
        <f t="shared" si="168"/>
        <v>0.76000000000000023</v>
      </c>
      <c r="O113" s="1">
        <f t="shared" si="169"/>
        <v>34.389140271493225</v>
      </c>
      <c r="P113" s="1">
        <f t="shared" si="170"/>
        <v>0</v>
      </c>
      <c r="Q113" s="1" t="e">
        <f t="shared" si="171"/>
        <v>#DIV/0!</v>
      </c>
      <c r="R113" s="1">
        <f t="shared" si="172"/>
        <v>0</v>
      </c>
      <c r="S113" s="1" t="e">
        <f t="shared" si="173"/>
        <v>#DIV/0!</v>
      </c>
      <c r="T113" s="1">
        <f t="shared" si="174"/>
        <v>0.76000000000000023</v>
      </c>
      <c r="U113" s="1">
        <f t="shared" si="175"/>
        <v>34.389140271493225</v>
      </c>
      <c r="V113" s="1">
        <f t="shared" si="176"/>
        <v>0</v>
      </c>
      <c r="W113" s="1" t="e">
        <f t="shared" si="177"/>
        <v>#DIV/0!</v>
      </c>
      <c r="X113" s="7" t="s">
        <v>407</v>
      </c>
    </row>
    <row r="114" spans="1:24" ht="78.75" x14ac:dyDescent="0.25">
      <c r="A114" s="2" t="s">
        <v>475</v>
      </c>
      <c r="B114" s="27" t="s">
        <v>321</v>
      </c>
      <c r="C114" s="27" t="s">
        <v>322</v>
      </c>
      <c r="D114" s="5">
        <f t="shared" si="166"/>
        <v>7.68</v>
      </c>
      <c r="E114" s="1">
        <v>0</v>
      </c>
      <c r="F114" s="1">
        <v>0</v>
      </c>
      <c r="G114" s="44">
        <v>7.68</v>
      </c>
      <c r="H114" s="1">
        <v>0</v>
      </c>
      <c r="I114" s="1">
        <f t="shared" si="167"/>
        <v>0</v>
      </c>
      <c r="J114" s="1">
        <v>0</v>
      </c>
      <c r="K114" s="1">
        <v>0</v>
      </c>
      <c r="L114" s="1">
        <v>0</v>
      </c>
      <c r="M114" s="1">
        <v>0</v>
      </c>
      <c r="N114" s="1">
        <f t="shared" si="168"/>
        <v>-7.68</v>
      </c>
      <c r="O114" s="1">
        <f t="shared" si="169"/>
        <v>-100</v>
      </c>
      <c r="P114" s="1">
        <f t="shared" si="170"/>
        <v>0</v>
      </c>
      <c r="Q114" s="1" t="e">
        <f t="shared" si="171"/>
        <v>#DIV/0!</v>
      </c>
      <c r="R114" s="1">
        <f t="shared" si="172"/>
        <v>0</v>
      </c>
      <c r="S114" s="1" t="e">
        <f t="shared" si="173"/>
        <v>#DIV/0!</v>
      </c>
      <c r="T114" s="1">
        <f t="shared" si="174"/>
        <v>-7.68</v>
      </c>
      <c r="U114" s="1">
        <f t="shared" si="175"/>
        <v>-100</v>
      </c>
      <c r="V114" s="1">
        <f t="shared" si="176"/>
        <v>0</v>
      </c>
      <c r="W114" s="1" t="e">
        <f t="shared" si="177"/>
        <v>#DIV/0!</v>
      </c>
      <c r="X114" s="7" t="s">
        <v>408</v>
      </c>
    </row>
    <row r="115" spans="1:24" ht="63" x14ac:dyDescent="0.25">
      <c r="A115" s="2" t="s">
        <v>103</v>
      </c>
      <c r="B115" s="27" t="s">
        <v>323</v>
      </c>
      <c r="C115" s="8" t="s">
        <v>324</v>
      </c>
      <c r="D115" s="5">
        <f t="shared" si="166"/>
        <v>0.73</v>
      </c>
      <c r="E115" s="1">
        <v>0</v>
      </c>
      <c r="F115" s="1">
        <v>0</v>
      </c>
      <c r="G115" s="44">
        <v>0.73</v>
      </c>
      <c r="H115" s="1">
        <v>0</v>
      </c>
      <c r="I115" s="1">
        <f t="shared" si="167"/>
        <v>0</v>
      </c>
      <c r="J115" s="1">
        <v>0</v>
      </c>
      <c r="K115" s="1">
        <v>0</v>
      </c>
      <c r="L115" s="1">
        <v>0</v>
      </c>
      <c r="M115" s="1">
        <v>0</v>
      </c>
      <c r="N115" s="1">
        <f t="shared" si="168"/>
        <v>-0.73</v>
      </c>
      <c r="O115" s="1">
        <f t="shared" si="169"/>
        <v>-100</v>
      </c>
      <c r="P115" s="1">
        <f t="shared" si="170"/>
        <v>0</v>
      </c>
      <c r="Q115" s="1" t="e">
        <f t="shared" si="171"/>
        <v>#DIV/0!</v>
      </c>
      <c r="R115" s="1">
        <f t="shared" si="172"/>
        <v>0</v>
      </c>
      <c r="S115" s="1" t="e">
        <f t="shared" si="173"/>
        <v>#DIV/0!</v>
      </c>
      <c r="T115" s="1">
        <f t="shared" si="174"/>
        <v>-0.73</v>
      </c>
      <c r="U115" s="1">
        <f t="shared" si="175"/>
        <v>-100</v>
      </c>
      <c r="V115" s="1">
        <f t="shared" si="176"/>
        <v>0</v>
      </c>
      <c r="W115" s="1" t="e">
        <f t="shared" si="177"/>
        <v>#DIV/0!</v>
      </c>
      <c r="X115" s="27" t="s">
        <v>333</v>
      </c>
    </row>
    <row r="116" spans="1:24" ht="31.5" x14ac:dyDescent="0.25">
      <c r="A116" s="2" t="s">
        <v>104</v>
      </c>
      <c r="B116" s="39" t="s">
        <v>325</v>
      </c>
      <c r="C116" s="28" t="s">
        <v>326</v>
      </c>
      <c r="D116" s="5">
        <f t="shared" si="166"/>
        <v>2.25</v>
      </c>
      <c r="E116" s="1">
        <v>0</v>
      </c>
      <c r="F116" s="1">
        <v>0</v>
      </c>
      <c r="G116" s="44">
        <v>2.25</v>
      </c>
      <c r="H116" s="1">
        <v>0</v>
      </c>
      <c r="I116" s="1">
        <f t="shared" si="167"/>
        <v>0</v>
      </c>
      <c r="J116" s="1">
        <v>0</v>
      </c>
      <c r="K116" s="1">
        <v>0</v>
      </c>
      <c r="L116" s="1">
        <v>0</v>
      </c>
      <c r="M116" s="1">
        <v>0</v>
      </c>
      <c r="N116" s="1">
        <f t="shared" si="168"/>
        <v>-2.25</v>
      </c>
      <c r="O116" s="1">
        <f t="shared" si="169"/>
        <v>-100</v>
      </c>
      <c r="P116" s="1">
        <f t="shared" si="170"/>
        <v>0</v>
      </c>
      <c r="Q116" s="1" t="e">
        <f t="shared" si="171"/>
        <v>#DIV/0!</v>
      </c>
      <c r="R116" s="1">
        <f t="shared" si="172"/>
        <v>0</v>
      </c>
      <c r="S116" s="1" t="e">
        <f t="shared" si="173"/>
        <v>#DIV/0!</v>
      </c>
      <c r="T116" s="1">
        <f t="shared" si="174"/>
        <v>-2.25</v>
      </c>
      <c r="U116" s="1">
        <f t="shared" si="175"/>
        <v>-100</v>
      </c>
      <c r="V116" s="1">
        <f t="shared" si="176"/>
        <v>0</v>
      </c>
      <c r="W116" s="1" t="e">
        <f t="shared" si="177"/>
        <v>#DIV/0!</v>
      </c>
      <c r="X116" s="27" t="s">
        <v>366</v>
      </c>
    </row>
    <row r="117" spans="1:24" ht="63" x14ac:dyDescent="0.25">
      <c r="A117" s="2" t="s">
        <v>105</v>
      </c>
      <c r="B117" s="45" t="s">
        <v>327</v>
      </c>
      <c r="C117" s="45" t="s">
        <v>328</v>
      </c>
      <c r="D117" s="5">
        <f t="shared" si="166"/>
        <v>1.64</v>
      </c>
      <c r="E117" s="1">
        <v>0</v>
      </c>
      <c r="F117" s="1">
        <v>0</v>
      </c>
      <c r="G117" s="44">
        <v>1.64</v>
      </c>
      <c r="H117" s="1">
        <v>0</v>
      </c>
      <c r="I117" s="1">
        <f t="shared" si="167"/>
        <v>1.415</v>
      </c>
      <c r="J117" s="1">
        <v>0</v>
      </c>
      <c r="K117" s="1">
        <v>0</v>
      </c>
      <c r="L117" s="1">
        <v>1.415</v>
      </c>
      <c r="M117" s="1">
        <v>0</v>
      </c>
      <c r="N117" s="1">
        <f t="shared" si="168"/>
        <v>-0.22499999999999987</v>
      </c>
      <c r="O117" s="1">
        <f t="shared" si="169"/>
        <v>-13.719512195121943</v>
      </c>
      <c r="P117" s="1">
        <f t="shared" si="170"/>
        <v>0</v>
      </c>
      <c r="Q117" s="1" t="e">
        <f t="shared" si="171"/>
        <v>#DIV/0!</v>
      </c>
      <c r="R117" s="1">
        <f t="shared" si="172"/>
        <v>0</v>
      </c>
      <c r="S117" s="1" t="e">
        <f t="shared" si="173"/>
        <v>#DIV/0!</v>
      </c>
      <c r="T117" s="1">
        <f t="shared" si="174"/>
        <v>-0.22499999999999987</v>
      </c>
      <c r="U117" s="1">
        <f t="shared" si="175"/>
        <v>-13.719512195121943</v>
      </c>
      <c r="V117" s="1">
        <f t="shared" si="176"/>
        <v>0</v>
      </c>
      <c r="W117" s="1" t="e">
        <f t="shared" si="177"/>
        <v>#DIV/0!</v>
      </c>
      <c r="X117" s="27" t="s">
        <v>409</v>
      </c>
    </row>
    <row r="118" spans="1:24" ht="78.75" x14ac:dyDescent="0.25">
      <c r="A118" s="2" t="s">
        <v>106</v>
      </c>
      <c r="B118" s="45" t="s">
        <v>329</v>
      </c>
      <c r="C118" s="45" t="s">
        <v>330</v>
      </c>
      <c r="D118" s="5">
        <f t="shared" si="166"/>
        <v>6.45</v>
      </c>
      <c r="E118" s="1">
        <v>0</v>
      </c>
      <c r="F118" s="1">
        <v>0</v>
      </c>
      <c r="G118" s="44">
        <v>6.45</v>
      </c>
      <c r="H118" s="1">
        <v>0</v>
      </c>
      <c r="I118" s="1">
        <f t="shared" si="167"/>
        <v>0</v>
      </c>
      <c r="J118" s="1">
        <v>0</v>
      </c>
      <c r="K118" s="1">
        <v>0</v>
      </c>
      <c r="L118" s="1">
        <v>0</v>
      </c>
      <c r="M118" s="1">
        <v>0</v>
      </c>
      <c r="N118" s="1">
        <f t="shared" si="168"/>
        <v>-6.45</v>
      </c>
      <c r="O118" s="1">
        <f t="shared" si="169"/>
        <v>-100</v>
      </c>
      <c r="P118" s="1">
        <f t="shared" si="170"/>
        <v>0</v>
      </c>
      <c r="Q118" s="1" t="e">
        <f t="shared" si="171"/>
        <v>#DIV/0!</v>
      </c>
      <c r="R118" s="1">
        <f t="shared" si="172"/>
        <v>0</v>
      </c>
      <c r="S118" s="1" t="e">
        <f t="shared" si="173"/>
        <v>#DIV/0!</v>
      </c>
      <c r="T118" s="1">
        <f t="shared" si="174"/>
        <v>-6.45</v>
      </c>
      <c r="U118" s="1">
        <f t="shared" si="175"/>
        <v>-100</v>
      </c>
      <c r="V118" s="1">
        <f t="shared" si="176"/>
        <v>0</v>
      </c>
      <c r="W118" s="1" t="e">
        <f t="shared" si="177"/>
        <v>#DIV/0!</v>
      </c>
      <c r="X118" s="27" t="s">
        <v>410</v>
      </c>
    </row>
    <row r="119" spans="1:24" ht="47.25" x14ac:dyDescent="0.25">
      <c r="A119" s="2" t="s">
        <v>476</v>
      </c>
      <c r="B119" s="27" t="s">
        <v>341</v>
      </c>
      <c r="C119" s="2" t="s">
        <v>342</v>
      </c>
      <c r="D119" s="1" t="s">
        <v>29</v>
      </c>
      <c r="E119" s="1" t="s">
        <v>29</v>
      </c>
      <c r="F119" s="1" t="s">
        <v>29</v>
      </c>
      <c r="G119" s="1" t="s">
        <v>29</v>
      </c>
      <c r="H119" s="1" t="s">
        <v>29</v>
      </c>
      <c r="I119" s="1">
        <f t="shared" ref="I119" si="178">SUM(J119:M119)</f>
        <v>0.57999999999999996</v>
      </c>
      <c r="J119" s="1">
        <v>0</v>
      </c>
      <c r="K119" s="1">
        <v>0</v>
      </c>
      <c r="L119" s="1">
        <v>0.57999999999999996</v>
      </c>
      <c r="M119" s="1">
        <v>0</v>
      </c>
      <c r="N119" s="1" t="s">
        <v>29</v>
      </c>
      <c r="O119" s="1" t="s">
        <v>29</v>
      </c>
      <c r="P119" s="1" t="s">
        <v>29</v>
      </c>
      <c r="Q119" s="1" t="s">
        <v>29</v>
      </c>
      <c r="R119" s="1" t="s">
        <v>29</v>
      </c>
      <c r="S119" s="1" t="s">
        <v>29</v>
      </c>
      <c r="T119" s="1" t="s">
        <v>29</v>
      </c>
      <c r="U119" s="1" t="s">
        <v>29</v>
      </c>
      <c r="V119" s="1" t="s">
        <v>29</v>
      </c>
      <c r="W119" s="1" t="s">
        <v>29</v>
      </c>
      <c r="X119" s="27" t="s">
        <v>411</v>
      </c>
    </row>
    <row r="120" spans="1:24" ht="31.5" x14ac:dyDescent="0.25">
      <c r="A120" s="2" t="s">
        <v>107</v>
      </c>
      <c r="B120" s="45" t="s">
        <v>285</v>
      </c>
      <c r="C120" s="2" t="s">
        <v>286</v>
      </c>
      <c r="D120" s="5">
        <f t="shared" si="166"/>
        <v>1.18</v>
      </c>
      <c r="E120" s="1">
        <v>0</v>
      </c>
      <c r="F120" s="1">
        <v>0</v>
      </c>
      <c r="G120" s="44">
        <v>1.18</v>
      </c>
      <c r="H120" s="1">
        <v>0</v>
      </c>
      <c r="I120" s="1">
        <f t="shared" ref="I120:I121" si="179">SUM(J120:M120)</f>
        <v>1.17</v>
      </c>
      <c r="J120" s="1">
        <v>0</v>
      </c>
      <c r="K120" s="1">
        <v>0</v>
      </c>
      <c r="L120" s="1">
        <v>1.17</v>
      </c>
      <c r="M120" s="1">
        <v>0</v>
      </c>
      <c r="N120" s="1">
        <f t="shared" si="168"/>
        <v>-1.0000000000000009E-2</v>
      </c>
      <c r="O120" s="1">
        <f t="shared" si="169"/>
        <v>-0.84745762711864492</v>
      </c>
      <c r="P120" s="1">
        <f t="shared" si="170"/>
        <v>0</v>
      </c>
      <c r="Q120" s="1" t="e">
        <f t="shared" si="171"/>
        <v>#DIV/0!</v>
      </c>
      <c r="R120" s="1">
        <f t="shared" si="172"/>
        <v>0</v>
      </c>
      <c r="S120" s="1" t="e">
        <f t="shared" si="173"/>
        <v>#DIV/0!</v>
      </c>
      <c r="T120" s="1">
        <f t="shared" si="174"/>
        <v>-1.0000000000000009E-2</v>
      </c>
      <c r="U120" s="1">
        <f t="shared" si="175"/>
        <v>-0.84745762711864492</v>
      </c>
      <c r="V120" s="1">
        <f t="shared" si="176"/>
        <v>0</v>
      </c>
      <c r="W120" s="1" t="e">
        <f t="shared" si="177"/>
        <v>#DIV/0!</v>
      </c>
      <c r="X120" s="27" t="s">
        <v>412</v>
      </c>
    </row>
    <row r="121" spans="1:24" ht="110.25" x14ac:dyDescent="0.25">
      <c r="A121" s="2" t="s">
        <v>108</v>
      </c>
      <c r="B121" s="45" t="s">
        <v>287</v>
      </c>
      <c r="C121" s="2" t="s">
        <v>288</v>
      </c>
      <c r="D121" s="1" t="s">
        <v>29</v>
      </c>
      <c r="E121" s="1" t="s">
        <v>29</v>
      </c>
      <c r="F121" s="1" t="s">
        <v>29</v>
      </c>
      <c r="G121" s="1" t="s">
        <v>29</v>
      </c>
      <c r="H121" s="1" t="s">
        <v>29</v>
      </c>
      <c r="I121" s="1">
        <f t="shared" si="179"/>
        <v>2.4300000000000002</v>
      </c>
      <c r="J121" s="1">
        <v>0</v>
      </c>
      <c r="K121" s="1">
        <v>0</v>
      </c>
      <c r="L121" s="1">
        <v>2.4300000000000002</v>
      </c>
      <c r="M121" s="1">
        <v>0</v>
      </c>
      <c r="N121" s="1" t="s">
        <v>29</v>
      </c>
      <c r="O121" s="1" t="s">
        <v>29</v>
      </c>
      <c r="P121" s="1" t="s">
        <v>29</v>
      </c>
      <c r="Q121" s="1" t="s">
        <v>29</v>
      </c>
      <c r="R121" s="1" t="s">
        <v>29</v>
      </c>
      <c r="S121" s="1" t="s">
        <v>29</v>
      </c>
      <c r="T121" s="1" t="s">
        <v>29</v>
      </c>
      <c r="U121" s="1" t="s">
        <v>29</v>
      </c>
      <c r="V121" s="1" t="s">
        <v>29</v>
      </c>
      <c r="W121" s="1" t="s">
        <v>29</v>
      </c>
      <c r="X121" s="27" t="s">
        <v>413</v>
      </c>
    </row>
    <row r="122" spans="1:24" ht="47.25" x14ac:dyDescent="0.25">
      <c r="A122" s="2" t="s">
        <v>109</v>
      </c>
      <c r="B122" s="45" t="s">
        <v>260</v>
      </c>
      <c r="C122" s="2" t="s">
        <v>261</v>
      </c>
      <c r="D122" s="5">
        <f t="shared" si="166"/>
        <v>0.8</v>
      </c>
      <c r="E122" s="1">
        <v>0</v>
      </c>
      <c r="F122" s="1">
        <v>0</v>
      </c>
      <c r="G122" s="44">
        <v>0.8</v>
      </c>
      <c r="H122" s="1">
        <v>0</v>
      </c>
      <c r="I122" s="1">
        <f t="shared" si="154"/>
        <v>0.11799999999999999</v>
      </c>
      <c r="J122" s="1">
        <v>0</v>
      </c>
      <c r="K122" s="1">
        <v>0</v>
      </c>
      <c r="L122" s="1">
        <v>0.11799999999999999</v>
      </c>
      <c r="M122" s="1">
        <v>0</v>
      </c>
      <c r="N122" s="1">
        <f t="shared" si="168"/>
        <v>-0.68200000000000005</v>
      </c>
      <c r="O122" s="1">
        <f t="shared" si="169"/>
        <v>-85.25</v>
      </c>
      <c r="P122" s="1">
        <f t="shared" si="170"/>
        <v>0</v>
      </c>
      <c r="Q122" s="1" t="e">
        <f t="shared" si="171"/>
        <v>#DIV/0!</v>
      </c>
      <c r="R122" s="1">
        <f t="shared" si="172"/>
        <v>0</v>
      </c>
      <c r="S122" s="1" t="e">
        <f t="shared" si="173"/>
        <v>#DIV/0!</v>
      </c>
      <c r="T122" s="1">
        <f t="shared" si="174"/>
        <v>-0.68200000000000005</v>
      </c>
      <c r="U122" s="1">
        <f t="shared" si="175"/>
        <v>-85.25</v>
      </c>
      <c r="V122" s="1">
        <f t="shared" si="176"/>
        <v>0</v>
      </c>
      <c r="W122" s="1" t="e">
        <f t="shared" si="177"/>
        <v>#DIV/0!</v>
      </c>
      <c r="X122" s="27" t="s">
        <v>414</v>
      </c>
    </row>
    <row r="123" spans="1:24" ht="47.25" x14ac:dyDescent="0.25">
      <c r="A123" s="2" t="s">
        <v>110</v>
      </c>
      <c r="B123" s="45" t="s">
        <v>262</v>
      </c>
      <c r="C123" s="2" t="s">
        <v>263</v>
      </c>
      <c r="D123" s="5">
        <f t="shared" si="166"/>
        <v>3.2</v>
      </c>
      <c r="E123" s="1">
        <v>0</v>
      </c>
      <c r="F123" s="1">
        <v>0</v>
      </c>
      <c r="G123" s="44">
        <v>3.2</v>
      </c>
      <c r="H123" s="1">
        <v>0</v>
      </c>
      <c r="I123" s="1">
        <f t="shared" si="154"/>
        <v>1.325</v>
      </c>
      <c r="J123" s="1">
        <v>0</v>
      </c>
      <c r="K123" s="1">
        <v>0</v>
      </c>
      <c r="L123" s="1">
        <v>1.325</v>
      </c>
      <c r="M123" s="1">
        <v>0</v>
      </c>
      <c r="N123" s="1">
        <f t="shared" si="168"/>
        <v>-1.8750000000000002</v>
      </c>
      <c r="O123" s="1">
        <f t="shared" si="169"/>
        <v>-58.59375</v>
      </c>
      <c r="P123" s="1">
        <f t="shared" si="170"/>
        <v>0</v>
      </c>
      <c r="Q123" s="1" t="e">
        <f t="shared" si="171"/>
        <v>#DIV/0!</v>
      </c>
      <c r="R123" s="1">
        <f t="shared" si="172"/>
        <v>0</v>
      </c>
      <c r="S123" s="1" t="e">
        <f t="shared" si="173"/>
        <v>#DIV/0!</v>
      </c>
      <c r="T123" s="1">
        <f t="shared" si="174"/>
        <v>-1.8750000000000002</v>
      </c>
      <c r="U123" s="1">
        <f t="shared" si="175"/>
        <v>-58.59375</v>
      </c>
      <c r="V123" s="1">
        <f t="shared" si="176"/>
        <v>0</v>
      </c>
      <c r="W123" s="1" t="e">
        <f t="shared" si="177"/>
        <v>#DIV/0!</v>
      </c>
      <c r="X123" s="27" t="s">
        <v>415</v>
      </c>
    </row>
    <row r="124" spans="1:24" ht="78.75" x14ac:dyDescent="0.25">
      <c r="A124" s="2" t="s">
        <v>111</v>
      </c>
      <c r="B124" s="30" t="s">
        <v>264</v>
      </c>
      <c r="C124" s="2" t="s">
        <v>265</v>
      </c>
      <c r="D124" s="5">
        <f t="shared" si="166"/>
        <v>1.8099999999999998</v>
      </c>
      <c r="E124" s="1">
        <v>0</v>
      </c>
      <c r="F124" s="1">
        <v>0</v>
      </c>
      <c r="G124" s="44">
        <v>1.8099999999999998</v>
      </c>
      <c r="H124" s="1">
        <v>0</v>
      </c>
      <c r="I124" s="1">
        <f t="shared" si="154"/>
        <v>1.44</v>
      </c>
      <c r="J124" s="1">
        <v>0</v>
      </c>
      <c r="K124" s="1">
        <v>0</v>
      </c>
      <c r="L124" s="1">
        <v>1.44</v>
      </c>
      <c r="M124" s="1">
        <v>0</v>
      </c>
      <c r="N124" s="1">
        <f t="shared" si="168"/>
        <v>-0.36999999999999988</v>
      </c>
      <c r="O124" s="1">
        <f t="shared" si="169"/>
        <v>-20.441988950276237</v>
      </c>
      <c r="P124" s="1">
        <f t="shared" si="170"/>
        <v>0</v>
      </c>
      <c r="Q124" s="1" t="e">
        <f t="shared" si="171"/>
        <v>#DIV/0!</v>
      </c>
      <c r="R124" s="1">
        <f t="shared" si="172"/>
        <v>0</v>
      </c>
      <c r="S124" s="1" t="e">
        <f t="shared" si="173"/>
        <v>#DIV/0!</v>
      </c>
      <c r="T124" s="1">
        <f t="shared" si="174"/>
        <v>-0.36999999999999988</v>
      </c>
      <c r="U124" s="1">
        <f t="shared" si="175"/>
        <v>-20.441988950276237</v>
      </c>
      <c r="V124" s="1">
        <f t="shared" si="176"/>
        <v>0</v>
      </c>
      <c r="W124" s="1" t="e">
        <f t="shared" si="177"/>
        <v>#DIV/0!</v>
      </c>
      <c r="X124" s="27" t="s">
        <v>416</v>
      </c>
    </row>
    <row r="125" spans="1:24" ht="63" x14ac:dyDescent="0.25">
      <c r="A125" s="2" t="s">
        <v>112</v>
      </c>
      <c r="B125" s="27" t="s">
        <v>268</v>
      </c>
      <c r="C125" s="8" t="s">
        <v>269</v>
      </c>
      <c r="D125" s="5">
        <f t="shared" si="166"/>
        <v>4.18</v>
      </c>
      <c r="E125" s="1">
        <v>0</v>
      </c>
      <c r="F125" s="1">
        <v>0</v>
      </c>
      <c r="G125" s="44">
        <v>4.18</v>
      </c>
      <c r="H125" s="1">
        <v>0</v>
      </c>
      <c r="I125" s="1">
        <f t="shared" si="154"/>
        <v>2.52</v>
      </c>
      <c r="J125" s="1">
        <v>0</v>
      </c>
      <c r="K125" s="1">
        <v>0</v>
      </c>
      <c r="L125" s="1">
        <v>2.52</v>
      </c>
      <c r="M125" s="1">
        <v>0</v>
      </c>
      <c r="N125" s="1">
        <f t="shared" si="168"/>
        <v>-1.6599999999999997</v>
      </c>
      <c r="O125" s="1">
        <f t="shared" si="169"/>
        <v>-39.71291866028708</v>
      </c>
      <c r="P125" s="1">
        <f t="shared" si="170"/>
        <v>0</v>
      </c>
      <c r="Q125" s="1" t="e">
        <f t="shared" si="171"/>
        <v>#DIV/0!</v>
      </c>
      <c r="R125" s="1">
        <f t="shared" si="172"/>
        <v>0</v>
      </c>
      <c r="S125" s="1" t="e">
        <f t="shared" si="173"/>
        <v>#DIV/0!</v>
      </c>
      <c r="T125" s="1">
        <f t="shared" si="174"/>
        <v>-1.6599999999999997</v>
      </c>
      <c r="U125" s="1">
        <f t="shared" si="175"/>
        <v>-39.71291866028708</v>
      </c>
      <c r="V125" s="1">
        <f t="shared" si="176"/>
        <v>0</v>
      </c>
      <c r="W125" s="1" t="e">
        <f t="shared" si="177"/>
        <v>#DIV/0!</v>
      </c>
      <c r="X125" s="27" t="s">
        <v>417</v>
      </c>
    </row>
    <row r="126" spans="1:24" ht="63" x14ac:dyDescent="0.25">
      <c r="A126" s="2" t="s">
        <v>113</v>
      </c>
      <c r="B126" s="27" t="s">
        <v>160</v>
      </c>
      <c r="C126" s="8" t="s">
        <v>161</v>
      </c>
      <c r="D126" s="5">
        <f t="shared" si="166"/>
        <v>3.46</v>
      </c>
      <c r="E126" s="1">
        <v>0</v>
      </c>
      <c r="F126" s="1">
        <v>0</v>
      </c>
      <c r="G126" s="44">
        <v>3.46</v>
      </c>
      <c r="H126" s="1">
        <v>0</v>
      </c>
      <c r="I126" s="1">
        <f t="shared" si="154"/>
        <v>2.915</v>
      </c>
      <c r="J126" s="1">
        <v>0</v>
      </c>
      <c r="K126" s="1">
        <v>0</v>
      </c>
      <c r="L126" s="4">
        <v>2.915</v>
      </c>
      <c r="M126" s="1">
        <v>0</v>
      </c>
      <c r="N126" s="1">
        <f t="shared" si="168"/>
        <v>-0.54499999999999993</v>
      </c>
      <c r="O126" s="1">
        <f t="shared" si="169"/>
        <v>-15.751445086705202</v>
      </c>
      <c r="P126" s="1">
        <f t="shared" si="170"/>
        <v>0</v>
      </c>
      <c r="Q126" s="1" t="e">
        <f t="shared" si="171"/>
        <v>#DIV/0!</v>
      </c>
      <c r="R126" s="1">
        <f t="shared" si="172"/>
        <v>0</v>
      </c>
      <c r="S126" s="1" t="e">
        <f t="shared" si="173"/>
        <v>#DIV/0!</v>
      </c>
      <c r="T126" s="1">
        <f t="shared" si="174"/>
        <v>-0.54499999999999993</v>
      </c>
      <c r="U126" s="1">
        <f t="shared" si="175"/>
        <v>-15.751445086705202</v>
      </c>
      <c r="V126" s="1">
        <f t="shared" si="176"/>
        <v>0</v>
      </c>
      <c r="W126" s="1" t="e">
        <f t="shared" si="177"/>
        <v>#DIV/0!</v>
      </c>
      <c r="X126" s="27" t="s">
        <v>418</v>
      </c>
    </row>
    <row r="127" spans="1:24" ht="63" x14ac:dyDescent="0.25">
      <c r="A127" s="2" t="s">
        <v>477</v>
      </c>
      <c r="B127" s="30" t="s">
        <v>170</v>
      </c>
      <c r="C127" s="26" t="s">
        <v>171</v>
      </c>
      <c r="D127" s="5">
        <f t="shared" si="166"/>
        <v>0.88</v>
      </c>
      <c r="E127" s="1">
        <v>0</v>
      </c>
      <c r="F127" s="1">
        <v>0</v>
      </c>
      <c r="G127" s="44">
        <v>0.88</v>
      </c>
      <c r="H127" s="1">
        <v>0</v>
      </c>
      <c r="I127" s="1">
        <f t="shared" si="154"/>
        <v>1.25</v>
      </c>
      <c r="J127" s="1">
        <v>0</v>
      </c>
      <c r="K127" s="1">
        <v>0</v>
      </c>
      <c r="L127" s="4">
        <v>1.25</v>
      </c>
      <c r="M127" s="1">
        <v>0</v>
      </c>
      <c r="N127" s="1">
        <f t="shared" si="168"/>
        <v>0.37</v>
      </c>
      <c r="O127" s="1">
        <f t="shared" si="169"/>
        <v>42.045454545454547</v>
      </c>
      <c r="P127" s="1">
        <f t="shared" si="170"/>
        <v>0</v>
      </c>
      <c r="Q127" s="1" t="e">
        <f t="shared" si="171"/>
        <v>#DIV/0!</v>
      </c>
      <c r="R127" s="1">
        <f t="shared" si="172"/>
        <v>0</v>
      </c>
      <c r="S127" s="1" t="e">
        <f t="shared" si="173"/>
        <v>#DIV/0!</v>
      </c>
      <c r="T127" s="1">
        <f t="shared" si="174"/>
        <v>0.37</v>
      </c>
      <c r="U127" s="1">
        <f t="shared" si="175"/>
        <v>42.045454545454547</v>
      </c>
      <c r="V127" s="1">
        <f t="shared" si="176"/>
        <v>0</v>
      </c>
      <c r="W127" s="1" t="e">
        <f t="shared" si="177"/>
        <v>#DIV/0!</v>
      </c>
      <c r="X127" s="27" t="s">
        <v>419</v>
      </c>
    </row>
    <row r="128" spans="1:24" ht="63" x14ac:dyDescent="0.25">
      <c r="A128" s="2" t="s">
        <v>478</v>
      </c>
      <c r="B128" s="27" t="s">
        <v>162</v>
      </c>
      <c r="C128" s="8" t="s">
        <v>163</v>
      </c>
      <c r="D128" s="5">
        <f t="shared" si="166"/>
        <v>5.64</v>
      </c>
      <c r="E128" s="1">
        <v>0</v>
      </c>
      <c r="F128" s="1">
        <v>0</v>
      </c>
      <c r="G128" s="44">
        <v>5.64</v>
      </c>
      <c r="H128" s="1">
        <v>0</v>
      </c>
      <c r="I128" s="1">
        <f t="shared" si="154"/>
        <v>0</v>
      </c>
      <c r="J128" s="1">
        <v>0</v>
      </c>
      <c r="K128" s="1">
        <v>0</v>
      </c>
      <c r="L128" s="4">
        <v>0</v>
      </c>
      <c r="M128" s="1">
        <v>0</v>
      </c>
      <c r="N128" s="1">
        <f t="shared" si="168"/>
        <v>-5.64</v>
      </c>
      <c r="O128" s="1">
        <f t="shared" si="169"/>
        <v>-100</v>
      </c>
      <c r="P128" s="1">
        <f t="shared" si="170"/>
        <v>0</v>
      </c>
      <c r="Q128" s="1" t="e">
        <f t="shared" si="171"/>
        <v>#DIV/0!</v>
      </c>
      <c r="R128" s="1">
        <f t="shared" si="172"/>
        <v>0</v>
      </c>
      <c r="S128" s="1" t="e">
        <f t="shared" si="173"/>
        <v>#DIV/0!</v>
      </c>
      <c r="T128" s="1">
        <f t="shared" si="174"/>
        <v>-5.64</v>
      </c>
      <c r="U128" s="1">
        <f t="shared" si="175"/>
        <v>-100</v>
      </c>
      <c r="V128" s="1">
        <f t="shared" si="176"/>
        <v>0</v>
      </c>
      <c r="W128" s="1" t="e">
        <f t="shared" si="177"/>
        <v>#DIV/0!</v>
      </c>
      <c r="X128" s="27" t="s">
        <v>420</v>
      </c>
    </row>
    <row r="129" spans="1:24" ht="63" x14ac:dyDescent="0.25">
      <c r="A129" s="2" t="s">
        <v>479</v>
      </c>
      <c r="B129" s="30" t="s">
        <v>172</v>
      </c>
      <c r="C129" s="46" t="s">
        <v>173</v>
      </c>
      <c r="D129" s="5">
        <f t="shared" si="166"/>
        <v>1.44</v>
      </c>
      <c r="E129" s="1">
        <v>0</v>
      </c>
      <c r="F129" s="1">
        <v>0</v>
      </c>
      <c r="G129" s="44">
        <v>1.44</v>
      </c>
      <c r="H129" s="1">
        <v>0</v>
      </c>
      <c r="I129" s="1">
        <f t="shared" si="154"/>
        <v>0.93</v>
      </c>
      <c r="J129" s="1">
        <v>0</v>
      </c>
      <c r="K129" s="1">
        <v>0</v>
      </c>
      <c r="L129" s="4">
        <v>0.93</v>
      </c>
      <c r="M129" s="1">
        <v>0</v>
      </c>
      <c r="N129" s="1">
        <f t="shared" si="168"/>
        <v>-0.5099999999999999</v>
      </c>
      <c r="O129" s="1">
        <f t="shared" si="169"/>
        <v>-35.416666666666664</v>
      </c>
      <c r="P129" s="1">
        <f t="shared" si="170"/>
        <v>0</v>
      </c>
      <c r="Q129" s="1" t="e">
        <f t="shared" si="171"/>
        <v>#DIV/0!</v>
      </c>
      <c r="R129" s="1">
        <f t="shared" si="172"/>
        <v>0</v>
      </c>
      <c r="S129" s="1" t="e">
        <f t="shared" si="173"/>
        <v>#DIV/0!</v>
      </c>
      <c r="T129" s="1">
        <f t="shared" si="174"/>
        <v>-0.5099999999999999</v>
      </c>
      <c r="U129" s="1">
        <f t="shared" si="175"/>
        <v>-35.416666666666664</v>
      </c>
      <c r="V129" s="1">
        <f t="shared" si="176"/>
        <v>0</v>
      </c>
      <c r="W129" s="1" t="e">
        <f t="shared" si="177"/>
        <v>#DIV/0!</v>
      </c>
      <c r="X129" s="27" t="s">
        <v>421</v>
      </c>
    </row>
    <row r="130" spans="1:24" ht="63" x14ac:dyDescent="0.25">
      <c r="A130" s="2" t="s">
        <v>480</v>
      </c>
      <c r="B130" s="45" t="s">
        <v>214</v>
      </c>
      <c r="C130" s="45" t="s">
        <v>215</v>
      </c>
      <c r="D130" s="5">
        <f t="shared" si="166"/>
        <v>1.86</v>
      </c>
      <c r="E130" s="1">
        <v>0</v>
      </c>
      <c r="F130" s="1">
        <v>0</v>
      </c>
      <c r="G130" s="44">
        <v>1.86</v>
      </c>
      <c r="H130" s="1">
        <v>0</v>
      </c>
      <c r="I130" s="1">
        <f t="shared" si="154"/>
        <v>0.04</v>
      </c>
      <c r="J130" s="1">
        <v>0</v>
      </c>
      <c r="K130" s="1">
        <v>0</v>
      </c>
      <c r="L130" s="4">
        <v>0.04</v>
      </c>
      <c r="M130" s="1">
        <v>0</v>
      </c>
      <c r="N130" s="1">
        <f t="shared" si="168"/>
        <v>-1.82</v>
      </c>
      <c r="O130" s="1">
        <f t="shared" si="169"/>
        <v>-97.849462365591393</v>
      </c>
      <c r="P130" s="1">
        <f t="shared" si="170"/>
        <v>0</v>
      </c>
      <c r="Q130" s="1" t="e">
        <f t="shared" si="171"/>
        <v>#DIV/0!</v>
      </c>
      <c r="R130" s="1">
        <f t="shared" si="172"/>
        <v>0</v>
      </c>
      <c r="S130" s="1" t="e">
        <f t="shared" si="173"/>
        <v>#DIV/0!</v>
      </c>
      <c r="T130" s="1">
        <f t="shared" si="174"/>
        <v>-1.82</v>
      </c>
      <c r="U130" s="1">
        <f t="shared" si="175"/>
        <v>-97.849462365591393</v>
      </c>
      <c r="V130" s="1">
        <f t="shared" si="176"/>
        <v>0</v>
      </c>
      <c r="W130" s="1" t="e">
        <f t="shared" si="177"/>
        <v>#DIV/0!</v>
      </c>
      <c r="X130" s="27" t="s">
        <v>422</v>
      </c>
    </row>
    <row r="131" spans="1:24" ht="47.25" x14ac:dyDescent="0.25">
      <c r="A131" s="2" t="s">
        <v>481</v>
      </c>
      <c r="B131" s="45" t="s">
        <v>216</v>
      </c>
      <c r="C131" s="2" t="s">
        <v>217</v>
      </c>
      <c r="D131" s="5">
        <f t="shared" si="166"/>
        <v>0.28999999999999998</v>
      </c>
      <c r="E131" s="1">
        <v>0</v>
      </c>
      <c r="F131" s="1">
        <v>0</v>
      </c>
      <c r="G131" s="44">
        <v>0.28999999999999998</v>
      </c>
      <c r="H131" s="1">
        <v>0</v>
      </c>
      <c r="I131" s="1">
        <f t="shared" si="154"/>
        <v>0.26</v>
      </c>
      <c r="J131" s="1">
        <v>0</v>
      </c>
      <c r="K131" s="1">
        <v>0</v>
      </c>
      <c r="L131" s="4">
        <v>0.26</v>
      </c>
      <c r="M131" s="1">
        <v>0</v>
      </c>
      <c r="N131" s="1">
        <f t="shared" si="168"/>
        <v>-2.9999999999999971E-2</v>
      </c>
      <c r="O131" s="1">
        <f t="shared" si="169"/>
        <v>-10.344827586206886</v>
      </c>
      <c r="P131" s="1">
        <f t="shared" si="170"/>
        <v>0</v>
      </c>
      <c r="Q131" s="1" t="e">
        <f t="shared" si="171"/>
        <v>#DIV/0!</v>
      </c>
      <c r="R131" s="1">
        <f t="shared" si="172"/>
        <v>0</v>
      </c>
      <c r="S131" s="1" t="e">
        <f t="shared" si="173"/>
        <v>#DIV/0!</v>
      </c>
      <c r="T131" s="1">
        <f t="shared" si="174"/>
        <v>-2.9999999999999971E-2</v>
      </c>
      <c r="U131" s="1">
        <f t="shared" si="175"/>
        <v>-10.344827586206886</v>
      </c>
      <c r="V131" s="1">
        <f t="shared" si="176"/>
        <v>0</v>
      </c>
      <c r="W131" s="1" t="e">
        <f t="shared" si="177"/>
        <v>#DIV/0!</v>
      </c>
      <c r="X131" s="27" t="s">
        <v>423</v>
      </c>
    </row>
    <row r="132" spans="1:24" ht="47.25" x14ac:dyDescent="0.25">
      <c r="A132" s="2" t="s">
        <v>482</v>
      </c>
      <c r="B132" s="27" t="s">
        <v>218</v>
      </c>
      <c r="C132" s="27" t="s">
        <v>219</v>
      </c>
      <c r="D132" s="5">
        <f t="shared" si="166"/>
        <v>0.3</v>
      </c>
      <c r="E132" s="1">
        <v>0</v>
      </c>
      <c r="F132" s="1">
        <v>0</v>
      </c>
      <c r="G132" s="44">
        <v>0.3</v>
      </c>
      <c r="H132" s="1">
        <v>0</v>
      </c>
      <c r="I132" s="1">
        <f t="shared" si="154"/>
        <v>0.21000000000000002</v>
      </c>
      <c r="J132" s="1">
        <v>0</v>
      </c>
      <c r="K132" s="1">
        <v>0</v>
      </c>
      <c r="L132" s="4">
        <v>0.21000000000000002</v>
      </c>
      <c r="M132" s="1">
        <v>0</v>
      </c>
      <c r="N132" s="1">
        <f t="shared" si="168"/>
        <v>-8.9999999999999969E-2</v>
      </c>
      <c r="O132" s="1">
        <f t="shared" si="169"/>
        <v>-29.999999999999993</v>
      </c>
      <c r="P132" s="1">
        <f t="shared" si="170"/>
        <v>0</v>
      </c>
      <c r="Q132" s="1" t="e">
        <f t="shared" si="171"/>
        <v>#DIV/0!</v>
      </c>
      <c r="R132" s="1">
        <f t="shared" si="172"/>
        <v>0</v>
      </c>
      <c r="S132" s="1" t="e">
        <f t="shared" si="173"/>
        <v>#DIV/0!</v>
      </c>
      <c r="T132" s="1">
        <f t="shared" si="174"/>
        <v>-8.9999999999999969E-2</v>
      </c>
      <c r="U132" s="1">
        <f t="shared" si="175"/>
        <v>-29.999999999999993</v>
      </c>
      <c r="V132" s="1">
        <f t="shared" si="176"/>
        <v>0</v>
      </c>
      <c r="W132" s="1" t="e">
        <f t="shared" si="177"/>
        <v>#DIV/0!</v>
      </c>
      <c r="X132" s="27" t="s">
        <v>424</v>
      </c>
    </row>
    <row r="133" spans="1:24" ht="47.25" x14ac:dyDescent="0.25">
      <c r="A133" s="2" t="s">
        <v>483</v>
      </c>
      <c r="B133" s="30" t="s">
        <v>220</v>
      </c>
      <c r="C133" s="2" t="s">
        <v>221</v>
      </c>
      <c r="D133" s="5">
        <f t="shared" si="166"/>
        <v>0.67</v>
      </c>
      <c r="E133" s="1">
        <v>0</v>
      </c>
      <c r="F133" s="1">
        <v>0</v>
      </c>
      <c r="G133" s="44">
        <v>0.67</v>
      </c>
      <c r="H133" s="1">
        <v>0</v>
      </c>
      <c r="I133" s="1">
        <f t="shared" si="154"/>
        <v>0.39</v>
      </c>
      <c r="J133" s="1">
        <v>0</v>
      </c>
      <c r="K133" s="1">
        <v>0</v>
      </c>
      <c r="L133" s="4">
        <v>0.39</v>
      </c>
      <c r="M133" s="1">
        <v>0</v>
      </c>
      <c r="N133" s="1">
        <f t="shared" si="168"/>
        <v>-0.28000000000000003</v>
      </c>
      <c r="O133" s="1">
        <f t="shared" si="169"/>
        <v>-41.791044776119406</v>
      </c>
      <c r="P133" s="1">
        <f t="shared" si="170"/>
        <v>0</v>
      </c>
      <c r="Q133" s="1" t="e">
        <f t="shared" si="171"/>
        <v>#DIV/0!</v>
      </c>
      <c r="R133" s="1">
        <f t="shared" si="172"/>
        <v>0</v>
      </c>
      <c r="S133" s="1" t="e">
        <f t="shared" si="173"/>
        <v>#DIV/0!</v>
      </c>
      <c r="T133" s="1">
        <f t="shared" si="174"/>
        <v>-0.28000000000000003</v>
      </c>
      <c r="U133" s="1">
        <f t="shared" si="175"/>
        <v>-41.791044776119406</v>
      </c>
      <c r="V133" s="1">
        <f t="shared" si="176"/>
        <v>0</v>
      </c>
      <c r="W133" s="1" t="e">
        <f t="shared" si="177"/>
        <v>#DIV/0!</v>
      </c>
      <c r="X133" s="27" t="s">
        <v>425</v>
      </c>
    </row>
    <row r="134" spans="1:24" ht="63" x14ac:dyDescent="0.25">
      <c r="A134" s="2" t="s">
        <v>484</v>
      </c>
      <c r="B134" s="30" t="s">
        <v>222</v>
      </c>
      <c r="C134" s="2" t="s">
        <v>223</v>
      </c>
      <c r="D134" s="5">
        <f t="shared" si="166"/>
        <v>0.35</v>
      </c>
      <c r="E134" s="1">
        <v>0</v>
      </c>
      <c r="F134" s="1">
        <v>0</v>
      </c>
      <c r="G134" s="44">
        <v>0.35</v>
      </c>
      <c r="H134" s="1">
        <v>0</v>
      </c>
      <c r="I134" s="1">
        <f t="shared" ref="I134:I135" si="180">SUM(J134:M134)</f>
        <v>0.47</v>
      </c>
      <c r="J134" s="1">
        <v>0</v>
      </c>
      <c r="K134" s="1">
        <v>0</v>
      </c>
      <c r="L134" s="4">
        <v>0.47</v>
      </c>
      <c r="M134" s="1">
        <v>0</v>
      </c>
      <c r="N134" s="1">
        <f t="shared" si="168"/>
        <v>0.12</v>
      </c>
      <c r="O134" s="1">
        <f t="shared" si="169"/>
        <v>34.285714285714285</v>
      </c>
      <c r="P134" s="1">
        <f t="shared" si="170"/>
        <v>0</v>
      </c>
      <c r="Q134" s="1" t="e">
        <f t="shared" si="171"/>
        <v>#DIV/0!</v>
      </c>
      <c r="R134" s="1">
        <f t="shared" si="172"/>
        <v>0</v>
      </c>
      <c r="S134" s="1" t="e">
        <f t="shared" si="173"/>
        <v>#DIV/0!</v>
      </c>
      <c r="T134" s="1">
        <f t="shared" si="174"/>
        <v>0.12</v>
      </c>
      <c r="U134" s="1">
        <f t="shared" si="175"/>
        <v>34.285714285714285</v>
      </c>
      <c r="V134" s="1">
        <f t="shared" si="176"/>
        <v>0</v>
      </c>
      <c r="W134" s="1" t="e">
        <f t="shared" si="177"/>
        <v>#DIV/0!</v>
      </c>
      <c r="X134" s="27" t="s">
        <v>426</v>
      </c>
    </row>
    <row r="135" spans="1:24" ht="63" x14ac:dyDescent="0.25">
      <c r="A135" s="2" t="s">
        <v>485</v>
      </c>
      <c r="B135" s="27" t="s">
        <v>224</v>
      </c>
      <c r="C135" s="2" t="s">
        <v>225</v>
      </c>
      <c r="D135" s="5">
        <f t="shared" si="166"/>
        <v>0.78999999999999992</v>
      </c>
      <c r="E135" s="1">
        <v>0</v>
      </c>
      <c r="F135" s="1">
        <v>0</v>
      </c>
      <c r="G135" s="44">
        <v>0.78999999999999992</v>
      </c>
      <c r="H135" s="1">
        <v>0</v>
      </c>
      <c r="I135" s="1">
        <f t="shared" si="180"/>
        <v>0.6140000000000001</v>
      </c>
      <c r="J135" s="1">
        <v>0</v>
      </c>
      <c r="K135" s="1">
        <v>0</v>
      </c>
      <c r="L135" s="4">
        <v>0.6140000000000001</v>
      </c>
      <c r="M135" s="1">
        <v>0</v>
      </c>
      <c r="N135" s="1">
        <f t="shared" si="168"/>
        <v>-0.17599999999999982</v>
      </c>
      <c r="O135" s="1">
        <f t="shared" si="169"/>
        <v>-22.278481012658208</v>
      </c>
      <c r="P135" s="1">
        <f t="shared" si="170"/>
        <v>0</v>
      </c>
      <c r="Q135" s="1" t="e">
        <f t="shared" si="171"/>
        <v>#DIV/0!</v>
      </c>
      <c r="R135" s="1">
        <f t="shared" si="172"/>
        <v>0</v>
      </c>
      <c r="S135" s="1" t="e">
        <f t="shared" si="173"/>
        <v>#DIV/0!</v>
      </c>
      <c r="T135" s="1">
        <f t="shared" si="174"/>
        <v>-0.17599999999999982</v>
      </c>
      <c r="U135" s="1">
        <f t="shared" si="175"/>
        <v>-22.278481012658208</v>
      </c>
      <c r="V135" s="1">
        <f t="shared" si="176"/>
        <v>0</v>
      </c>
      <c r="W135" s="1" t="e">
        <f t="shared" si="177"/>
        <v>#DIV/0!</v>
      </c>
      <c r="X135" s="27" t="s">
        <v>427</v>
      </c>
    </row>
    <row r="136" spans="1:24" s="42" customFormat="1" ht="31.5" x14ac:dyDescent="0.25">
      <c r="A136" s="58" t="s">
        <v>114</v>
      </c>
      <c r="B136" s="25" t="s">
        <v>115</v>
      </c>
      <c r="C136" s="58" t="s">
        <v>31</v>
      </c>
      <c r="D136" s="4" t="s">
        <v>29</v>
      </c>
      <c r="E136" s="1" t="s">
        <v>29</v>
      </c>
      <c r="F136" s="1" t="s">
        <v>29</v>
      </c>
      <c r="G136" s="1" t="s">
        <v>29</v>
      </c>
      <c r="H136" s="1" t="s">
        <v>29</v>
      </c>
      <c r="I136" s="1" t="s">
        <v>29</v>
      </c>
      <c r="J136" s="1" t="s">
        <v>29</v>
      </c>
      <c r="K136" s="1" t="s">
        <v>29</v>
      </c>
      <c r="L136" s="1" t="s">
        <v>29</v>
      </c>
      <c r="M136" s="1" t="s">
        <v>29</v>
      </c>
      <c r="N136" s="1" t="s">
        <v>29</v>
      </c>
      <c r="O136" s="1" t="s">
        <v>29</v>
      </c>
      <c r="P136" s="1" t="s">
        <v>29</v>
      </c>
      <c r="Q136" s="1" t="s">
        <v>29</v>
      </c>
      <c r="R136" s="1" t="s">
        <v>29</v>
      </c>
      <c r="S136" s="1" t="s">
        <v>29</v>
      </c>
      <c r="T136" s="1" t="s">
        <v>29</v>
      </c>
      <c r="U136" s="1" t="s">
        <v>29</v>
      </c>
      <c r="V136" s="1" t="s">
        <v>29</v>
      </c>
      <c r="W136" s="1" t="s">
        <v>29</v>
      </c>
      <c r="X136" s="60" t="s">
        <v>29</v>
      </c>
    </row>
    <row r="137" spans="1:24" s="42" customFormat="1" x14ac:dyDescent="0.25">
      <c r="A137" s="26" t="s">
        <v>116</v>
      </c>
      <c r="B137" s="51" t="s">
        <v>117</v>
      </c>
      <c r="C137" s="58" t="s">
        <v>31</v>
      </c>
      <c r="D137" s="1">
        <f t="shared" ref="D137:M137" si="181">SUM(D138:D146)</f>
        <v>10.599999999999998</v>
      </c>
      <c r="E137" s="1">
        <f t="shared" si="181"/>
        <v>0</v>
      </c>
      <c r="F137" s="1">
        <f t="shared" si="181"/>
        <v>0</v>
      </c>
      <c r="G137" s="1">
        <f t="shared" si="181"/>
        <v>10.599999999999998</v>
      </c>
      <c r="H137" s="1">
        <f t="shared" si="181"/>
        <v>0</v>
      </c>
      <c r="I137" s="1">
        <f t="shared" si="181"/>
        <v>12.881999999999998</v>
      </c>
      <c r="J137" s="1">
        <f t="shared" si="181"/>
        <v>0</v>
      </c>
      <c r="K137" s="1">
        <f t="shared" si="181"/>
        <v>0</v>
      </c>
      <c r="L137" s="1">
        <f t="shared" si="181"/>
        <v>12.881999999999998</v>
      </c>
      <c r="M137" s="1">
        <f t="shared" si="181"/>
        <v>0</v>
      </c>
      <c r="N137" s="1">
        <f>I137-D137</f>
        <v>2.282</v>
      </c>
      <c r="O137" s="1">
        <f>N137/D137*100</f>
        <v>21.528301886792459</v>
      </c>
      <c r="P137" s="1">
        <f>J137-E137</f>
        <v>0</v>
      </c>
      <c r="Q137" s="1" t="e">
        <f>P137/E137*100</f>
        <v>#DIV/0!</v>
      </c>
      <c r="R137" s="1">
        <f>K137-F137</f>
        <v>0</v>
      </c>
      <c r="S137" s="1" t="e">
        <f>R137/F137*100</f>
        <v>#DIV/0!</v>
      </c>
      <c r="T137" s="1">
        <f>L137-G137</f>
        <v>2.282</v>
      </c>
      <c r="U137" s="1">
        <f>T137/G137*100</f>
        <v>21.528301886792459</v>
      </c>
      <c r="V137" s="1">
        <f>M137-H137</f>
        <v>0</v>
      </c>
      <c r="W137" s="1" t="e">
        <f>V137/H137*100</f>
        <v>#DIV/0!</v>
      </c>
      <c r="X137" s="60" t="s">
        <v>29</v>
      </c>
    </row>
    <row r="138" spans="1:24" ht="47.25" x14ac:dyDescent="0.25">
      <c r="A138" s="2" t="s">
        <v>118</v>
      </c>
      <c r="B138" s="9" t="s">
        <v>226</v>
      </c>
      <c r="C138" s="23" t="s">
        <v>130</v>
      </c>
      <c r="D138" s="5">
        <f>SUM(E138:H138)</f>
        <v>0.6</v>
      </c>
      <c r="E138" s="1">
        <v>0</v>
      </c>
      <c r="F138" s="1">
        <v>0</v>
      </c>
      <c r="G138" s="6">
        <v>0.6</v>
      </c>
      <c r="H138" s="1">
        <v>0</v>
      </c>
      <c r="I138" s="1">
        <f t="shared" ref="I138:I146" si="182">SUM(J138:M138)</f>
        <v>1.3380000000000001</v>
      </c>
      <c r="J138" s="1">
        <v>0</v>
      </c>
      <c r="K138" s="1">
        <v>0</v>
      </c>
      <c r="L138" s="6">
        <v>1.3380000000000001</v>
      </c>
      <c r="M138" s="1">
        <v>0</v>
      </c>
      <c r="N138" s="1">
        <f>I138-D138</f>
        <v>0.7380000000000001</v>
      </c>
      <c r="O138" s="1">
        <f>N138/D138*100</f>
        <v>123.00000000000001</v>
      </c>
      <c r="P138" s="1">
        <f>J138-E138</f>
        <v>0</v>
      </c>
      <c r="Q138" s="1" t="e">
        <f>P138/E138*100</f>
        <v>#DIV/0!</v>
      </c>
      <c r="R138" s="1">
        <f>K138-F138</f>
        <v>0</v>
      </c>
      <c r="S138" s="1" t="e">
        <f>R138/F138*100</f>
        <v>#DIV/0!</v>
      </c>
      <c r="T138" s="1">
        <f>L138-G138</f>
        <v>0.7380000000000001</v>
      </c>
      <c r="U138" s="1">
        <f>T138/G138*100</f>
        <v>123.00000000000001</v>
      </c>
      <c r="V138" s="1">
        <f>M138-H138</f>
        <v>0</v>
      </c>
      <c r="W138" s="1" t="e">
        <f>V138/H138*100</f>
        <v>#DIV/0!</v>
      </c>
      <c r="X138" s="27" t="s">
        <v>428</v>
      </c>
    </row>
    <row r="139" spans="1:24" ht="47.25" x14ac:dyDescent="0.25">
      <c r="A139" s="2" t="s">
        <v>486</v>
      </c>
      <c r="B139" s="9" t="s">
        <v>334</v>
      </c>
      <c r="C139" s="23" t="s">
        <v>335</v>
      </c>
      <c r="D139" s="5">
        <f>SUM(E139:H139)</f>
        <v>1.37</v>
      </c>
      <c r="E139" s="1">
        <v>0</v>
      </c>
      <c r="F139" s="1">
        <v>0</v>
      </c>
      <c r="G139" s="6">
        <v>1.37</v>
      </c>
      <c r="H139" s="1">
        <v>0</v>
      </c>
      <c r="I139" s="1">
        <f t="shared" ref="I139" si="183">SUM(J139:M139)</f>
        <v>0</v>
      </c>
      <c r="J139" s="1">
        <v>0</v>
      </c>
      <c r="K139" s="1">
        <v>0</v>
      </c>
      <c r="L139" s="6">
        <v>0</v>
      </c>
      <c r="M139" s="1">
        <v>0</v>
      </c>
      <c r="N139" s="1">
        <f>I139-D139</f>
        <v>-1.37</v>
      </c>
      <c r="O139" s="1">
        <f>N139/D139*100</f>
        <v>-100</v>
      </c>
      <c r="P139" s="1">
        <f>J139-E139</f>
        <v>0</v>
      </c>
      <c r="Q139" s="1" t="e">
        <f>P139/E139*100</f>
        <v>#DIV/0!</v>
      </c>
      <c r="R139" s="1">
        <f>K139-F139</f>
        <v>0</v>
      </c>
      <c r="S139" s="1" t="e">
        <f>R139/F139*100</f>
        <v>#DIV/0!</v>
      </c>
      <c r="T139" s="1">
        <f>L139-G139</f>
        <v>-1.37</v>
      </c>
      <c r="U139" s="1">
        <f>T139/G139*100</f>
        <v>-100</v>
      </c>
      <c r="V139" s="1">
        <f>M139-H139</f>
        <v>0</v>
      </c>
      <c r="W139" s="1" t="e">
        <f>V139/H139*100</f>
        <v>#DIV/0!</v>
      </c>
      <c r="X139" s="27" t="s">
        <v>429</v>
      </c>
    </row>
    <row r="140" spans="1:24" ht="47.25" x14ac:dyDescent="0.25">
      <c r="A140" s="2" t="s">
        <v>121</v>
      </c>
      <c r="B140" s="9" t="s">
        <v>227</v>
      </c>
      <c r="C140" s="23" t="s">
        <v>132</v>
      </c>
      <c r="D140" s="5">
        <f>SUM(E140:H140)</f>
        <v>0.6</v>
      </c>
      <c r="E140" s="1">
        <v>0</v>
      </c>
      <c r="F140" s="1">
        <v>0</v>
      </c>
      <c r="G140" s="6">
        <v>0.6</v>
      </c>
      <c r="H140" s="1">
        <v>0</v>
      </c>
      <c r="I140" s="1">
        <f t="shared" si="182"/>
        <v>1.3380000000000001</v>
      </c>
      <c r="J140" s="1">
        <v>0</v>
      </c>
      <c r="K140" s="1">
        <v>0</v>
      </c>
      <c r="L140" s="6">
        <v>1.3380000000000001</v>
      </c>
      <c r="M140" s="1">
        <v>0</v>
      </c>
      <c r="N140" s="1">
        <f>I140-D140</f>
        <v>0.7380000000000001</v>
      </c>
      <c r="O140" s="1">
        <f>N140/D140*100</f>
        <v>123.00000000000001</v>
      </c>
      <c r="P140" s="1">
        <f>J140-E140</f>
        <v>0</v>
      </c>
      <c r="Q140" s="1" t="e">
        <f>P140/E140*100</f>
        <v>#DIV/0!</v>
      </c>
      <c r="R140" s="1">
        <f>K140-F140</f>
        <v>0</v>
      </c>
      <c r="S140" s="1" t="e">
        <f>R140/F140*100</f>
        <v>#DIV/0!</v>
      </c>
      <c r="T140" s="1">
        <f>L140-G140</f>
        <v>0.7380000000000001</v>
      </c>
      <c r="U140" s="1">
        <f>T140/G140*100</f>
        <v>123.00000000000001</v>
      </c>
      <c r="V140" s="1">
        <f>M140-H140</f>
        <v>0</v>
      </c>
      <c r="W140" s="1" t="e">
        <f>V140/H140*100</f>
        <v>#DIV/0!</v>
      </c>
      <c r="X140" s="27" t="s">
        <v>430</v>
      </c>
    </row>
    <row r="141" spans="1:24" ht="47.25" x14ac:dyDescent="0.25">
      <c r="A141" s="2" t="s">
        <v>122</v>
      </c>
      <c r="B141" s="47" t="s">
        <v>119</v>
      </c>
      <c r="C141" s="23" t="s">
        <v>120</v>
      </c>
      <c r="D141" s="5">
        <f>SUM(E141:H141)</f>
        <v>2.71</v>
      </c>
      <c r="E141" s="1">
        <v>0</v>
      </c>
      <c r="F141" s="1">
        <v>0</v>
      </c>
      <c r="G141" s="1">
        <v>2.71</v>
      </c>
      <c r="H141" s="1">
        <v>0</v>
      </c>
      <c r="I141" s="1">
        <f t="shared" si="182"/>
        <v>3.1539999999999999</v>
      </c>
      <c r="J141" s="1">
        <v>0</v>
      </c>
      <c r="K141" s="1">
        <v>0</v>
      </c>
      <c r="L141" s="6">
        <v>3.1539999999999999</v>
      </c>
      <c r="M141" s="1">
        <v>0</v>
      </c>
      <c r="N141" s="1">
        <f>I141-D141</f>
        <v>0.44399999999999995</v>
      </c>
      <c r="O141" s="1">
        <f>N141/D141*100</f>
        <v>16.383763837638373</v>
      </c>
      <c r="P141" s="1">
        <f>J141-E141</f>
        <v>0</v>
      </c>
      <c r="Q141" s="1" t="e">
        <f>P141/E141*100</f>
        <v>#DIV/0!</v>
      </c>
      <c r="R141" s="1">
        <f>K141-F141</f>
        <v>0</v>
      </c>
      <c r="S141" s="1" t="e">
        <f>R141/F141*100</f>
        <v>#DIV/0!</v>
      </c>
      <c r="T141" s="1">
        <f>L141-G141</f>
        <v>0.44399999999999995</v>
      </c>
      <c r="U141" s="1">
        <f>T141/G141*100</f>
        <v>16.383763837638373</v>
      </c>
      <c r="V141" s="1">
        <f>M141-H141</f>
        <v>0</v>
      </c>
      <c r="W141" s="1" t="e">
        <f>V141/H141*100</f>
        <v>#DIV/0!</v>
      </c>
      <c r="X141" s="27" t="s">
        <v>431</v>
      </c>
    </row>
    <row r="142" spans="1:24" x14ac:dyDescent="0.25">
      <c r="A142" s="2" t="s">
        <v>126</v>
      </c>
      <c r="B142" s="47" t="s">
        <v>127</v>
      </c>
      <c r="C142" s="23" t="s">
        <v>128</v>
      </c>
      <c r="D142" s="5">
        <f t="shared" ref="D142:D146" si="184">SUM(E142:H142)</f>
        <v>0.6</v>
      </c>
      <c r="E142" s="1">
        <v>0</v>
      </c>
      <c r="F142" s="1">
        <v>0</v>
      </c>
      <c r="G142" s="1">
        <v>0.6</v>
      </c>
      <c r="H142" s="1">
        <v>0</v>
      </c>
      <c r="I142" s="1">
        <f t="shared" si="182"/>
        <v>0.60099999999999998</v>
      </c>
      <c r="J142" s="1">
        <v>0</v>
      </c>
      <c r="K142" s="1">
        <v>0</v>
      </c>
      <c r="L142" s="6">
        <v>0.60099999999999998</v>
      </c>
      <c r="M142" s="1">
        <v>0</v>
      </c>
      <c r="N142" s="1">
        <f t="shared" ref="N142:N146" si="185">I142-D142</f>
        <v>1.0000000000000009E-3</v>
      </c>
      <c r="O142" s="1">
        <f t="shared" ref="O142:O146" si="186">N142/D142*100</f>
        <v>0.16666666666666682</v>
      </c>
      <c r="P142" s="1">
        <f t="shared" ref="P142:P146" si="187">J142-E142</f>
        <v>0</v>
      </c>
      <c r="Q142" s="1" t="e">
        <f t="shared" ref="Q142:Q146" si="188">P142/E142*100</f>
        <v>#DIV/0!</v>
      </c>
      <c r="R142" s="1">
        <f t="shared" ref="R142:R146" si="189">K142-F142</f>
        <v>0</v>
      </c>
      <c r="S142" s="1" t="e">
        <f t="shared" ref="S142:S146" si="190">R142/F142*100</f>
        <v>#DIV/0!</v>
      </c>
      <c r="T142" s="1">
        <f t="shared" ref="T142:T146" si="191">L142-G142</f>
        <v>1.0000000000000009E-3</v>
      </c>
      <c r="U142" s="1">
        <f t="shared" ref="U142:U146" si="192">T142/G142*100</f>
        <v>0.16666666666666682</v>
      </c>
      <c r="V142" s="1">
        <f t="shared" ref="V142:V146" si="193">M142-H142</f>
        <v>0</v>
      </c>
      <c r="W142" s="1" t="e">
        <f t="shared" ref="W142:W146" si="194">V142/H142*100</f>
        <v>#DIV/0!</v>
      </c>
      <c r="X142" s="27" t="s">
        <v>432</v>
      </c>
    </row>
    <row r="143" spans="1:24" ht="47.25" x14ac:dyDescent="0.25">
      <c r="A143" s="2" t="s">
        <v>487</v>
      </c>
      <c r="B143" s="9" t="s">
        <v>226</v>
      </c>
      <c r="C143" s="23" t="s">
        <v>134</v>
      </c>
      <c r="D143" s="5">
        <f t="shared" si="184"/>
        <v>0.6</v>
      </c>
      <c r="E143" s="1">
        <v>0</v>
      </c>
      <c r="F143" s="1">
        <v>0</v>
      </c>
      <c r="G143" s="1">
        <v>0.6</v>
      </c>
      <c r="H143" s="1">
        <v>0</v>
      </c>
      <c r="I143" s="1">
        <f t="shared" si="182"/>
        <v>1.3380000000000001</v>
      </c>
      <c r="J143" s="1">
        <v>0</v>
      </c>
      <c r="K143" s="1">
        <v>0</v>
      </c>
      <c r="L143" s="6">
        <v>1.3380000000000001</v>
      </c>
      <c r="M143" s="1">
        <v>0</v>
      </c>
      <c r="N143" s="1">
        <f t="shared" si="185"/>
        <v>0.7380000000000001</v>
      </c>
      <c r="O143" s="1">
        <f t="shared" si="186"/>
        <v>123.00000000000001</v>
      </c>
      <c r="P143" s="1">
        <f t="shared" si="187"/>
        <v>0</v>
      </c>
      <c r="Q143" s="1" t="e">
        <f t="shared" si="188"/>
        <v>#DIV/0!</v>
      </c>
      <c r="R143" s="1">
        <f t="shared" si="189"/>
        <v>0</v>
      </c>
      <c r="S143" s="1" t="e">
        <f t="shared" si="190"/>
        <v>#DIV/0!</v>
      </c>
      <c r="T143" s="1">
        <f t="shared" si="191"/>
        <v>0.7380000000000001</v>
      </c>
      <c r="U143" s="1">
        <f t="shared" si="192"/>
        <v>123.00000000000001</v>
      </c>
      <c r="V143" s="1">
        <f t="shared" si="193"/>
        <v>0</v>
      </c>
      <c r="W143" s="1" t="e">
        <f t="shared" si="194"/>
        <v>#DIV/0!</v>
      </c>
      <c r="X143" s="27" t="s">
        <v>433</v>
      </c>
    </row>
    <row r="144" spans="1:24" ht="47.25" x14ac:dyDescent="0.25">
      <c r="A144" s="2" t="s">
        <v>129</v>
      </c>
      <c r="B144" s="9" t="s">
        <v>228</v>
      </c>
      <c r="C144" s="23" t="s">
        <v>135</v>
      </c>
      <c r="D144" s="5">
        <f t="shared" si="184"/>
        <v>0.6</v>
      </c>
      <c r="E144" s="1">
        <v>0</v>
      </c>
      <c r="F144" s="1">
        <v>0</v>
      </c>
      <c r="G144" s="1">
        <v>0.6</v>
      </c>
      <c r="H144" s="1">
        <v>0</v>
      </c>
      <c r="I144" s="1">
        <f t="shared" si="182"/>
        <v>1.3380000000000001</v>
      </c>
      <c r="J144" s="1">
        <v>0</v>
      </c>
      <c r="K144" s="1">
        <v>0</v>
      </c>
      <c r="L144" s="6">
        <v>1.3380000000000001</v>
      </c>
      <c r="M144" s="1">
        <v>0</v>
      </c>
      <c r="N144" s="1">
        <f t="shared" si="185"/>
        <v>0.7380000000000001</v>
      </c>
      <c r="O144" s="1">
        <f t="shared" si="186"/>
        <v>123.00000000000001</v>
      </c>
      <c r="P144" s="1">
        <f t="shared" si="187"/>
        <v>0</v>
      </c>
      <c r="Q144" s="1" t="e">
        <f t="shared" si="188"/>
        <v>#DIV/0!</v>
      </c>
      <c r="R144" s="1">
        <f t="shared" si="189"/>
        <v>0</v>
      </c>
      <c r="S144" s="1" t="e">
        <f t="shared" si="190"/>
        <v>#DIV/0!</v>
      </c>
      <c r="T144" s="1">
        <f t="shared" si="191"/>
        <v>0.7380000000000001</v>
      </c>
      <c r="U144" s="1">
        <f t="shared" si="192"/>
        <v>123.00000000000001</v>
      </c>
      <c r="V144" s="1">
        <f t="shared" si="193"/>
        <v>0</v>
      </c>
      <c r="W144" s="1" t="e">
        <f t="shared" si="194"/>
        <v>#DIV/0!</v>
      </c>
      <c r="X144" s="27" t="s">
        <v>434</v>
      </c>
    </row>
    <row r="145" spans="1:24" ht="31.5" x14ac:dyDescent="0.25">
      <c r="A145" s="2" t="s">
        <v>131</v>
      </c>
      <c r="B145" s="39" t="s">
        <v>123</v>
      </c>
      <c r="C145" s="23" t="s">
        <v>124</v>
      </c>
      <c r="D145" s="5">
        <f t="shared" si="184"/>
        <v>0.1</v>
      </c>
      <c r="E145" s="1">
        <v>0</v>
      </c>
      <c r="F145" s="1">
        <v>0</v>
      </c>
      <c r="G145" s="1">
        <v>0.1</v>
      </c>
      <c r="H145" s="1">
        <v>0</v>
      </c>
      <c r="I145" s="1">
        <f t="shared" si="182"/>
        <v>0.35599999999999998</v>
      </c>
      <c r="J145" s="1">
        <v>0</v>
      </c>
      <c r="K145" s="1">
        <v>0</v>
      </c>
      <c r="L145" s="6">
        <v>0.35599999999999998</v>
      </c>
      <c r="M145" s="1">
        <v>0</v>
      </c>
      <c r="N145" s="1">
        <f t="shared" si="185"/>
        <v>0.25600000000000001</v>
      </c>
      <c r="O145" s="1">
        <f t="shared" si="186"/>
        <v>256</v>
      </c>
      <c r="P145" s="1">
        <f t="shared" si="187"/>
        <v>0</v>
      </c>
      <c r="Q145" s="1" t="e">
        <f t="shared" si="188"/>
        <v>#DIV/0!</v>
      </c>
      <c r="R145" s="1">
        <f t="shared" si="189"/>
        <v>0</v>
      </c>
      <c r="S145" s="1" t="e">
        <f t="shared" si="190"/>
        <v>#DIV/0!</v>
      </c>
      <c r="T145" s="1">
        <f t="shared" si="191"/>
        <v>0.25600000000000001</v>
      </c>
      <c r="U145" s="1">
        <f t="shared" si="192"/>
        <v>256</v>
      </c>
      <c r="V145" s="1">
        <f t="shared" si="193"/>
        <v>0</v>
      </c>
      <c r="W145" s="1" t="e">
        <f t="shared" si="194"/>
        <v>#DIV/0!</v>
      </c>
      <c r="X145" s="27" t="s">
        <v>125</v>
      </c>
    </row>
    <row r="146" spans="1:24" x14ac:dyDescent="0.25">
      <c r="A146" s="2" t="s">
        <v>133</v>
      </c>
      <c r="B146" s="47" t="s">
        <v>229</v>
      </c>
      <c r="C146" s="8" t="s">
        <v>136</v>
      </c>
      <c r="D146" s="5">
        <f t="shared" si="184"/>
        <v>3.42</v>
      </c>
      <c r="E146" s="1">
        <v>0</v>
      </c>
      <c r="F146" s="1">
        <v>0</v>
      </c>
      <c r="G146" s="1">
        <v>3.42</v>
      </c>
      <c r="H146" s="1">
        <v>0</v>
      </c>
      <c r="I146" s="1">
        <f t="shared" si="182"/>
        <v>3.4189999999999996</v>
      </c>
      <c r="J146" s="1">
        <v>0</v>
      </c>
      <c r="K146" s="1">
        <v>0</v>
      </c>
      <c r="L146" s="6">
        <v>3.4189999999999996</v>
      </c>
      <c r="M146" s="1">
        <v>0</v>
      </c>
      <c r="N146" s="1">
        <f t="shared" si="185"/>
        <v>-1.000000000000334E-3</v>
      </c>
      <c r="O146" s="1">
        <f t="shared" si="186"/>
        <v>-2.923976608188111E-2</v>
      </c>
      <c r="P146" s="1">
        <f t="shared" si="187"/>
        <v>0</v>
      </c>
      <c r="Q146" s="1" t="e">
        <f t="shared" si="188"/>
        <v>#DIV/0!</v>
      </c>
      <c r="R146" s="1">
        <f t="shared" si="189"/>
        <v>0</v>
      </c>
      <c r="S146" s="1" t="e">
        <f t="shared" si="190"/>
        <v>#DIV/0!</v>
      </c>
      <c r="T146" s="1">
        <f t="shared" si="191"/>
        <v>-1.000000000000334E-3</v>
      </c>
      <c r="U146" s="1">
        <f t="shared" si="192"/>
        <v>-2.923976608188111E-2</v>
      </c>
      <c r="V146" s="1">
        <f t="shared" si="193"/>
        <v>0</v>
      </c>
      <c r="W146" s="1" t="e">
        <f t="shared" si="194"/>
        <v>#DIV/0!</v>
      </c>
      <c r="X146" s="27" t="s">
        <v>336</v>
      </c>
    </row>
  </sheetData>
  <mergeCells count="33">
    <mergeCell ref="I8:R8"/>
    <mergeCell ref="V2:X2"/>
    <mergeCell ref="A4:X4"/>
    <mergeCell ref="I5:J5"/>
    <mergeCell ref="K5:L5"/>
    <mergeCell ref="I7:R7"/>
    <mergeCell ref="L10:M10"/>
    <mergeCell ref="K12:S12"/>
    <mergeCell ref="K13:S13"/>
    <mergeCell ref="A15:A19"/>
    <mergeCell ref="B15:B19"/>
    <mergeCell ref="C15:C19"/>
    <mergeCell ref="D15:M15"/>
    <mergeCell ref="N15:W16"/>
    <mergeCell ref="E18:E19"/>
    <mergeCell ref="F18:F19"/>
    <mergeCell ref="L18:L19"/>
    <mergeCell ref="X15:X19"/>
    <mergeCell ref="D16:M16"/>
    <mergeCell ref="D17:H17"/>
    <mergeCell ref="I17:M17"/>
    <mergeCell ref="N17:O18"/>
    <mergeCell ref="P17:Q18"/>
    <mergeCell ref="R17:S18"/>
    <mergeCell ref="T17:U18"/>
    <mergeCell ref="V17:W18"/>
    <mergeCell ref="D18:D19"/>
    <mergeCell ref="M18:M19"/>
    <mergeCell ref="G18:G19"/>
    <mergeCell ref="H18:H19"/>
    <mergeCell ref="I18:I19"/>
    <mergeCell ref="J18:J19"/>
    <mergeCell ref="K18:K19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70:B73 B111:B112">
      <formula1>900</formula1>
    </dataValidation>
  </dataValidations>
  <pageMargins left="0" right="0" top="0" bottom="0" header="0.31496062992125984" footer="0.31496062992125984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Свиклан</dc:creator>
  <cp:lastModifiedBy>Свиклан</cp:lastModifiedBy>
  <cp:lastPrinted>2025-08-11T05:11:52Z</cp:lastPrinted>
  <dcterms:created xsi:type="dcterms:W3CDTF">2024-08-26T09:07:57Z</dcterms:created>
  <dcterms:modified xsi:type="dcterms:W3CDTF">2026-02-16T05:51:26Z</dcterms:modified>
</cp:coreProperties>
</file>